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georgvolgger/Desktop/"/>
    </mc:Choice>
  </mc:AlternateContent>
  <xr:revisionPtr revIDLastSave="0" documentId="13_ncr:1_{42D21CD8-4D33-A344-BCA4-3BD80096CB11}" xr6:coauthVersionLast="47" xr6:coauthVersionMax="47" xr10:uidLastSave="{00000000-0000-0000-0000-000000000000}"/>
  <bookViews>
    <workbookView xWindow="0" yWindow="0" windowWidth="28800" windowHeight="18000" firstSheet="2" activeTab="7" xr2:uid="{00000000-000D-0000-FFFF-FFFF00000000}"/>
  </bookViews>
  <sheets>
    <sheet name="Oktober 23" sheetId="12" r:id="rId1"/>
    <sheet name="November 23" sheetId="13" r:id="rId2"/>
    <sheet name="Dezember 23" sheetId="14" r:id="rId3"/>
    <sheet name="Jänner 24" sheetId="15" r:id="rId4"/>
    <sheet name="Februar 24" sheetId="16" r:id="rId5"/>
    <sheet name="März 24" sheetId="17" r:id="rId6"/>
    <sheet name="April 24" sheetId="18" r:id="rId7"/>
    <sheet name="Mai 24" sheetId="19" r:id="rId8"/>
    <sheet name="Juni 24" sheetId="20" r:id="rId9"/>
    <sheet name="Juli 24" sheetId="21" r:id="rId10"/>
    <sheet name="August 24" sheetId="22" r:id="rId11"/>
    <sheet name="September 24" sheetId="23" r:id="rId12"/>
  </sheets>
  <definedNames>
    <definedName name="_xlnm._FilterDatabase" localSheetId="0" hidden="1">'Oktober 23'!$A$1:$A$27</definedName>
    <definedName name="Messner_Leni" comment="Bitte immer mit Huber Kla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0" i="19" l="1"/>
  <c r="AK4" i="19"/>
  <c r="AK5" i="19"/>
  <c r="AK6" i="19"/>
  <c r="AK7" i="19"/>
  <c r="AK8" i="19"/>
  <c r="AK9" i="19"/>
  <c r="AK10" i="19"/>
  <c r="AK11" i="19"/>
  <c r="AK12" i="19"/>
  <c r="AK13" i="19"/>
  <c r="AK14" i="19"/>
  <c r="AK15" i="19"/>
  <c r="AK16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K44" i="19"/>
  <c r="AK45" i="19"/>
  <c r="AK46" i="19"/>
  <c r="AK47" i="19"/>
  <c r="AK48" i="19"/>
  <c r="AK49" i="19"/>
  <c r="AK50" i="19"/>
  <c r="AK51" i="19"/>
  <c r="AK52" i="19"/>
  <c r="AK53" i="19"/>
  <c r="AK54" i="19"/>
  <c r="AK55" i="19"/>
  <c r="AK3" i="19"/>
  <c r="AJ4" i="19"/>
  <c r="AJ5" i="19"/>
  <c r="AJ6" i="19"/>
  <c r="AJ7" i="19"/>
  <c r="AJ8" i="19"/>
  <c r="AJ9" i="19"/>
  <c r="AJ10" i="19"/>
  <c r="AJ11" i="19"/>
  <c r="AJ12" i="19"/>
  <c r="AJ13" i="19"/>
  <c r="AJ14" i="19"/>
  <c r="AJ15" i="19"/>
  <c r="AJ16" i="19"/>
  <c r="AJ17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4" i="19"/>
  <c r="AJ35" i="19"/>
  <c r="AJ36" i="19"/>
  <c r="AJ37" i="19"/>
  <c r="AJ38" i="19"/>
  <c r="AJ39" i="19"/>
  <c r="AJ40" i="19"/>
  <c r="AJ41" i="19"/>
  <c r="AJ42" i="19"/>
  <c r="AJ43" i="19"/>
  <c r="AJ44" i="19"/>
  <c r="AJ45" i="19"/>
  <c r="AJ46" i="19"/>
  <c r="AJ47" i="19"/>
  <c r="AJ48" i="19"/>
  <c r="AJ49" i="19"/>
  <c r="AJ50" i="19"/>
  <c r="AJ51" i="19"/>
  <c r="AJ52" i="19"/>
  <c r="AJ53" i="19"/>
  <c r="AJ54" i="19"/>
  <c r="AJ55" i="19"/>
  <c r="AJ3" i="19"/>
  <c r="J59" i="19"/>
  <c r="T57" i="19"/>
  <c r="AA57" i="19"/>
  <c r="M57" i="19"/>
  <c r="F57" i="19"/>
  <c r="U56" i="19"/>
  <c r="G58" i="18"/>
  <c r="AF4" i="18"/>
  <c r="AF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3" i="18"/>
  <c r="B56" i="18" l="1"/>
  <c r="AC58" i="18"/>
  <c r="AC57" i="18"/>
  <c r="AC56" i="18"/>
  <c r="AB58" i="18"/>
  <c r="V58" i="18"/>
  <c r="V56" i="18"/>
  <c r="V57" i="18"/>
  <c r="U58" i="18"/>
  <c r="O58" i="18"/>
  <c r="O57" i="18"/>
  <c r="O56" i="18"/>
  <c r="N58" i="18"/>
  <c r="H58" i="18"/>
  <c r="H57" i="18"/>
  <c r="H56" i="18"/>
  <c r="AH4" i="18"/>
  <c r="AH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AH54" i="18"/>
  <c r="AH55" i="18"/>
  <c r="AH3" i="18"/>
  <c r="AG4" i="18"/>
  <c r="AG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52" i="18"/>
  <c r="AG53" i="18"/>
  <c r="AG54" i="18"/>
  <c r="AG55" i="18"/>
  <c r="AG3" i="18"/>
  <c r="AI30" i="18"/>
  <c r="H58" i="23"/>
  <c r="AD58" i="23"/>
  <c r="AC58" i="23"/>
  <c r="W58" i="23"/>
  <c r="V58" i="23"/>
  <c r="P58" i="23"/>
  <c r="O58" i="23"/>
  <c r="I58" i="23"/>
  <c r="B58" i="23"/>
  <c r="AD56" i="23"/>
  <c r="W56" i="23"/>
  <c r="P56" i="23"/>
  <c r="I56" i="23"/>
  <c r="B56" i="23"/>
  <c r="AD57" i="23"/>
  <c r="W57" i="23"/>
  <c r="P57" i="23"/>
  <c r="I57" i="23"/>
  <c r="B57" i="23"/>
  <c r="AF4" i="23"/>
  <c r="AG4" i="23"/>
  <c r="AH4" i="23"/>
  <c r="AF5" i="23"/>
  <c r="AG5" i="23"/>
  <c r="AH5" i="23"/>
  <c r="AF6" i="23"/>
  <c r="AG6" i="23"/>
  <c r="AH6" i="23"/>
  <c r="AF7" i="23"/>
  <c r="AG7" i="23"/>
  <c r="AH7" i="23"/>
  <c r="AF8" i="23"/>
  <c r="AG8" i="23"/>
  <c r="AH8" i="23"/>
  <c r="AI8" i="23" s="1"/>
  <c r="AF9" i="23"/>
  <c r="AG9" i="23"/>
  <c r="AH9" i="23"/>
  <c r="AF10" i="23"/>
  <c r="AG10" i="23"/>
  <c r="AH10" i="23"/>
  <c r="AF11" i="23"/>
  <c r="AG11" i="23"/>
  <c r="AH11" i="23"/>
  <c r="AF12" i="23"/>
  <c r="AG12" i="23"/>
  <c r="AH12" i="23"/>
  <c r="AF13" i="23"/>
  <c r="AG13" i="23"/>
  <c r="AH13" i="23"/>
  <c r="AF14" i="23"/>
  <c r="AG14" i="23"/>
  <c r="AH14" i="23"/>
  <c r="AF15" i="23"/>
  <c r="AG15" i="23"/>
  <c r="AH15" i="23"/>
  <c r="AF16" i="23"/>
  <c r="AG16" i="23"/>
  <c r="AH16" i="23"/>
  <c r="AF17" i="23"/>
  <c r="AG17" i="23"/>
  <c r="AH17" i="23"/>
  <c r="AF18" i="23"/>
  <c r="AG18" i="23"/>
  <c r="AH18" i="23"/>
  <c r="AF19" i="23"/>
  <c r="AG19" i="23"/>
  <c r="AH19" i="23"/>
  <c r="AF20" i="23"/>
  <c r="AG20" i="23"/>
  <c r="AH20" i="23"/>
  <c r="AF21" i="23"/>
  <c r="AI21" i="23" s="1"/>
  <c r="AG21" i="23"/>
  <c r="AH21" i="23"/>
  <c r="AF22" i="23"/>
  <c r="AG22" i="23"/>
  <c r="AH22" i="23"/>
  <c r="AF23" i="23"/>
  <c r="AG23" i="23"/>
  <c r="AH23" i="23"/>
  <c r="AF24" i="23"/>
  <c r="AG24" i="23"/>
  <c r="AH24" i="23"/>
  <c r="AF25" i="23"/>
  <c r="AG25" i="23"/>
  <c r="AH25" i="23"/>
  <c r="AF26" i="23"/>
  <c r="AG26" i="23"/>
  <c r="AH26" i="23"/>
  <c r="AF27" i="23"/>
  <c r="AG27" i="23"/>
  <c r="AH27" i="23"/>
  <c r="AF28" i="23"/>
  <c r="AG28" i="23"/>
  <c r="AH28" i="23"/>
  <c r="AF29" i="23"/>
  <c r="AI29" i="23" s="1"/>
  <c r="AG29" i="23"/>
  <c r="AH29" i="23"/>
  <c r="AF30" i="23"/>
  <c r="AG30" i="23"/>
  <c r="AH30" i="23"/>
  <c r="AF31" i="23"/>
  <c r="AG31" i="23"/>
  <c r="AH31" i="23"/>
  <c r="AF32" i="23"/>
  <c r="AG32" i="23"/>
  <c r="AH32" i="23"/>
  <c r="AF33" i="23"/>
  <c r="AG33" i="23"/>
  <c r="AH33" i="23"/>
  <c r="AF34" i="23"/>
  <c r="AG34" i="23"/>
  <c r="AH34" i="23"/>
  <c r="AF35" i="23"/>
  <c r="AG35" i="23"/>
  <c r="AH35" i="23"/>
  <c r="AF36" i="23"/>
  <c r="AI36" i="23" s="1"/>
  <c r="AG36" i="23"/>
  <c r="AH36" i="23"/>
  <c r="AF37" i="23"/>
  <c r="AI37" i="23" s="1"/>
  <c r="AG37" i="23"/>
  <c r="AH37" i="23"/>
  <c r="AF38" i="23"/>
  <c r="AG38" i="23"/>
  <c r="AH38" i="23"/>
  <c r="AF39" i="23"/>
  <c r="AG39" i="23"/>
  <c r="AH39" i="23"/>
  <c r="AF40" i="23"/>
  <c r="AG40" i="23"/>
  <c r="AH40" i="23"/>
  <c r="AF41" i="23"/>
  <c r="AG41" i="23"/>
  <c r="AH41" i="23"/>
  <c r="AF42" i="23"/>
  <c r="AG42" i="23"/>
  <c r="AH42" i="23"/>
  <c r="AF43" i="23"/>
  <c r="AG43" i="23"/>
  <c r="AH43" i="23"/>
  <c r="AF44" i="23"/>
  <c r="AI44" i="23" s="1"/>
  <c r="AG44" i="23"/>
  <c r="AH44" i="23"/>
  <c r="AF45" i="23"/>
  <c r="AI45" i="23" s="1"/>
  <c r="AG45" i="23"/>
  <c r="AH45" i="23"/>
  <c r="AF46" i="23"/>
  <c r="AG46" i="23"/>
  <c r="AH46" i="23"/>
  <c r="AF47" i="23"/>
  <c r="AG47" i="23"/>
  <c r="AH47" i="23"/>
  <c r="AF48" i="23"/>
  <c r="AI48" i="23" s="1"/>
  <c r="AG48" i="23"/>
  <c r="AH48" i="23"/>
  <c r="AF49" i="23"/>
  <c r="AG49" i="23"/>
  <c r="AH49" i="23"/>
  <c r="AF50" i="23"/>
  <c r="AG50" i="23"/>
  <c r="AH50" i="23"/>
  <c r="AF51" i="23"/>
  <c r="AG51" i="23"/>
  <c r="AH51" i="23"/>
  <c r="AF52" i="23"/>
  <c r="AG52" i="23"/>
  <c r="AI52" i="23" s="1"/>
  <c r="AH52" i="23"/>
  <c r="AF53" i="23"/>
  <c r="AG53" i="23"/>
  <c r="AH53" i="23"/>
  <c r="AF54" i="23"/>
  <c r="AG54" i="23"/>
  <c r="AH54" i="23"/>
  <c r="AF55" i="23"/>
  <c r="AG55" i="23"/>
  <c r="AH55" i="23"/>
  <c r="AH3" i="23"/>
  <c r="AG3" i="23"/>
  <c r="AF3" i="23"/>
  <c r="AI4" i="23"/>
  <c r="AI12" i="23"/>
  <c r="AI16" i="23"/>
  <c r="AI20" i="23"/>
  <c r="AI24" i="23"/>
  <c r="AI32" i="23"/>
  <c r="D58" i="22"/>
  <c r="AG4" i="22"/>
  <c r="AH4" i="22"/>
  <c r="AI4" i="22"/>
  <c r="AG5" i="22"/>
  <c r="AH5" i="22"/>
  <c r="AI5" i="22"/>
  <c r="AG6" i="22"/>
  <c r="AH6" i="22"/>
  <c r="AI6" i="22"/>
  <c r="AG7" i="22"/>
  <c r="AH7" i="22"/>
  <c r="AI7" i="22"/>
  <c r="AG8" i="22"/>
  <c r="AH8" i="22"/>
  <c r="AI8" i="22"/>
  <c r="AG9" i="22"/>
  <c r="AH9" i="22"/>
  <c r="AI9" i="22"/>
  <c r="AG10" i="22"/>
  <c r="AH10" i="22"/>
  <c r="AI10" i="22"/>
  <c r="AG11" i="22"/>
  <c r="AH11" i="22"/>
  <c r="AI11" i="22"/>
  <c r="AG12" i="22"/>
  <c r="AH12" i="22"/>
  <c r="AI12" i="22"/>
  <c r="AG13" i="22"/>
  <c r="AH13" i="22"/>
  <c r="AI13" i="22"/>
  <c r="AG14" i="22"/>
  <c r="AH14" i="22"/>
  <c r="AI14" i="22"/>
  <c r="AG15" i="22"/>
  <c r="AH15" i="22"/>
  <c r="AI15" i="22"/>
  <c r="AG16" i="22"/>
  <c r="AH16" i="22"/>
  <c r="AI16" i="22"/>
  <c r="AG17" i="22"/>
  <c r="AH17" i="22"/>
  <c r="AI17" i="22"/>
  <c r="AG18" i="22"/>
  <c r="AH18" i="22"/>
  <c r="AI18" i="22"/>
  <c r="AG19" i="22"/>
  <c r="AH19" i="22"/>
  <c r="AI19" i="22"/>
  <c r="AG20" i="22"/>
  <c r="AH20" i="22"/>
  <c r="AI20" i="22"/>
  <c r="AG21" i="22"/>
  <c r="AH21" i="22"/>
  <c r="AI21" i="22"/>
  <c r="AG22" i="22"/>
  <c r="AH22" i="22"/>
  <c r="AI22" i="22"/>
  <c r="AG23" i="22"/>
  <c r="AH23" i="22"/>
  <c r="AI23" i="22"/>
  <c r="AG24" i="22"/>
  <c r="AH24" i="22"/>
  <c r="AI24" i="22"/>
  <c r="AG25" i="22"/>
  <c r="AH25" i="22"/>
  <c r="AI25" i="22"/>
  <c r="AG26" i="22"/>
  <c r="AH26" i="22"/>
  <c r="AI26" i="22"/>
  <c r="AG27" i="22"/>
  <c r="AH27" i="22"/>
  <c r="AI27" i="22"/>
  <c r="AG28" i="22"/>
  <c r="AH28" i="22"/>
  <c r="AI28" i="22"/>
  <c r="AG29" i="22"/>
  <c r="AH29" i="22"/>
  <c r="AI29" i="22"/>
  <c r="AG30" i="22"/>
  <c r="AH30" i="22"/>
  <c r="AI30" i="22"/>
  <c r="AG31" i="22"/>
  <c r="AH31" i="22"/>
  <c r="AI31" i="22"/>
  <c r="AG32" i="22"/>
  <c r="AH32" i="22"/>
  <c r="AI32" i="22"/>
  <c r="AG33" i="22"/>
  <c r="AH33" i="22"/>
  <c r="AI33" i="22"/>
  <c r="AG34" i="22"/>
  <c r="AH34" i="22"/>
  <c r="AI34" i="22"/>
  <c r="AG35" i="22"/>
  <c r="AH35" i="22"/>
  <c r="AI35" i="22"/>
  <c r="AG36" i="22"/>
  <c r="AH36" i="22"/>
  <c r="AI36" i="22"/>
  <c r="AG37" i="22"/>
  <c r="AH37" i="22"/>
  <c r="AI37" i="22"/>
  <c r="AG38" i="22"/>
  <c r="AH38" i="22"/>
  <c r="AI38" i="22"/>
  <c r="AG39" i="22"/>
  <c r="AH39" i="22"/>
  <c r="AI39" i="22"/>
  <c r="AG40" i="22"/>
  <c r="AH40" i="22"/>
  <c r="AI40" i="22"/>
  <c r="AG41" i="22"/>
  <c r="AH41" i="22"/>
  <c r="AI41" i="22"/>
  <c r="AG42" i="22"/>
  <c r="AH42" i="22"/>
  <c r="AI42" i="22"/>
  <c r="AG43" i="22"/>
  <c r="AH43" i="22"/>
  <c r="AI43" i="22"/>
  <c r="AG44" i="22"/>
  <c r="AH44" i="22"/>
  <c r="AI44" i="22"/>
  <c r="AG45" i="22"/>
  <c r="AH45" i="22"/>
  <c r="AI45" i="22"/>
  <c r="AG46" i="22"/>
  <c r="AH46" i="22"/>
  <c r="AI46" i="22"/>
  <c r="AG47" i="22"/>
  <c r="AH47" i="22"/>
  <c r="AI47" i="22"/>
  <c r="AG48" i="22"/>
  <c r="AH48" i="22"/>
  <c r="AI48" i="22"/>
  <c r="AG49" i="22"/>
  <c r="AH49" i="22"/>
  <c r="AI49" i="22"/>
  <c r="AG50" i="22"/>
  <c r="AH50" i="22"/>
  <c r="AI50" i="22"/>
  <c r="AG51" i="22"/>
  <c r="AH51" i="22"/>
  <c r="AI51" i="22"/>
  <c r="AG52" i="22"/>
  <c r="AH52" i="22"/>
  <c r="AI52" i="22"/>
  <c r="AG53" i="22"/>
  <c r="AH53" i="22"/>
  <c r="AI53" i="22"/>
  <c r="AG54" i="22"/>
  <c r="AH54" i="22"/>
  <c r="AI54" i="22"/>
  <c r="AG55" i="22"/>
  <c r="AH55" i="22"/>
  <c r="AI55" i="22"/>
  <c r="AI3" i="22"/>
  <c r="AG3" i="22"/>
  <c r="AH3" i="22"/>
  <c r="AF58" i="22"/>
  <c r="Z58" i="22"/>
  <c r="Y58" i="22"/>
  <c r="S58" i="22"/>
  <c r="R58" i="22"/>
  <c r="P58" i="22"/>
  <c r="O58" i="22"/>
  <c r="L58" i="22"/>
  <c r="K58" i="22"/>
  <c r="E58" i="22"/>
  <c r="Z57" i="22"/>
  <c r="S57" i="22"/>
  <c r="P57" i="22"/>
  <c r="L57" i="22"/>
  <c r="E57" i="22"/>
  <c r="Z56" i="22"/>
  <c r="S56" i="22"/>
  <c r="P56" i="22"/>
  <c r="L56" i="22"/>
  <c r="E56" i="22"/>
  <c r="AC58" i="21"/>
  <c r="AB58" i="21"/>
  <c r="V58" i="21"/>
  <c r="U58" i="21"/>
  <c r="O58" i="21"/>
  <c r="N58" i="21"/>
  <c r="H58" i="21"/>
  <c r="G58" i="21"/>
  <c r="AC56" i="21"/>
  <c r="V56" i="21"/>
  <c r="O56" i="21"/>
  <c r="H56" i="21"/>
  <c r="AC57" i="21"/>
  <c r="V57" i="21"/>
  <c r="O57" i="21"/>
  <c r="H57" i="21"/>
  <c r="AG4" i="21"/>
  <c r="AH4" i="21"/>
  <c r="AI4" i="21"/>
  <c r="AG5" i="21"/>
  <c r="AH5" i="21"/>
  <c r="AI5" i="21"/>
  <c r="AG6" i="21"/>
  <c r="AH6" i="21"/>
  <c r="AI6" i="21"/>
  <c r="AG7" i="21"/>
  <c r="AH7" i="21"/>
  <c r="AI7" i="21"/>
  <c r="AG8" i="21"/>
  <c r="AH8" i="21"/>
  <c r="AI8" i="21"/>
  <c r="AG9" i="21"/>
  <c r="AH9" i="21"/>
  <c r="AI9" i="21"/>
  <c r="AG10" i="21"/>
  <c r="AH10" i="21"/>
  <c r="AI10" i="21"/>
  <c r="AG11" i="21"/>
  <c r="AH11" i="21"/>
  <c r="AI11" i="21"/>
  <c r="AG12" i="21"/>
  <c r="AH12" i="21"/>
  <c r="AI12" i="21"/>
  <c r="AG13" i="21"/>
  <c r="AH13" i="21"/>
  <c r="AI13" i="21"/>
  <c r="AG14" i="21"/>
  <c r="AH14" i="21"/>
  <c r="AI14" i="21"/>
  <c r="AG15" i="21"/>
  <c r="AH15" i="21"/>
  <c r="AI15" i="21"/>
  <c r="AG16" i="21"/>
  <c r="AH16" i="21"/>
  <c r="AI16" i="21"/>
  <c r="AG17" i="21"/>
  <c r="AH17" i="21"/>
  <c r="AI17" i="21"/>
  <c r="AG18" i="21"/>
  <c r="AH18" i="21"/>
  <c r="AI18" i="21"/>
  <c r="AG19" i="21"/>
  <c r="AH19" i="21"/>
  <c r="AI19" i="21"/>
  <c r="AG20" i="21"/>
  <c r="AH20" i="21"/>
  <c r="AI20" i="21"/>
  <c r="AG21" i="21"/>
  <c r="AH21" i="21"/>
  <c r="AI21" i="21"/>
  <c r="AG22" i="21"/>
  <c r="AH22" i="21"/>
  <c r="AI22" i="21"/>
  <c r="AG23" i="21"/>
  <c r="AH23" i="21"/>
  <c r="AI23" i="21"/>
  <c r="AG24" i="21"/>
  <c r="AH24" i="21"/>
  <c r="AI24" i="21"/>
  <c r="AG25" i="21"/>
  <c r="AH25" i="21"/>
  <c r="AI25" i="21"/>
  <c r="AG26" i="21"/>
  <c r="AH26" i="21"/>
  <c r="AI26" i="21"/>
  <c r="AG27" i="21"/>
  <c r="AH27" i="21"/>
  <c r="AI27" i="21"/>
  <c r="AG28" i="21"/>
  <c r="AH28" i="21"/>
  <c r="AI28" i="21"/>
  <c r="AG29" i="21"/>
  <c r="AH29" i="21"/>
  <c r="AI29" i="21"/>
  <c r="AG30" i="21"/>
  <c r="AH30" i="21"/>
  <c r="AI30" i="21"/>
  <c r="AG31" i="21"/>
  <c r="AH31" i="21"/>
  <c r="AI31" i="21"/>
  <c r="AG32" i="21"/>
  <c r="AH32" i="21"/>
  <c r="AI32" i="21"/>
  <c r="AG33" i="21"/>
  <c r="AH33" i="21"/>
  <c r="AI33" i="21"/>
  <c r="AG34" i="21"/>
  <c r="AH34" i="21"/>
  <c r="AI34" i="21"/>
  <c r="AG35" i="21"/>
  <c r="AH35" i="21"/>
  <c r="AI35" i="21"/>
  <c r="AG36" i="21"/>
  <c r="AH36" i="21"/>
  <c r="AI36" i="21"/>
  <c r="AG37" i="21"/>
  <c r="AH37" i="21"/>
  <c r="AI37" i="21"/>
  <c r="AG38" i="21"/>
  <c r="AH38" i="21"/>
  <c r="AI38" i="21"/>
  <c r="AG39" i="21"/>
  <c r="AH39" i="21"/>
  <c r="AI39" i="21"/>
  <c r="AG40" i="21"/>
  <c r="AH40" i="21"/>
  <c r="AI40" i="21"/>
  <c r="AG41" i="21"/>
  <c r="AH41" i="21"/>
  <c r="AI41" i="21"/>
  <c r="AG42" i="21"/>
  <c r="AH42" i="21"/>
  <c r="AI42" i="21"/>
  <c r="AG43" i="21"/>
  <c r="AH43" i="21"/>
  <c r="AI43" i="21"/>
  <c r="AG44" i="21"/>
  <c r="AH44" i="21"/>
  <c r="AI44" i="21"/>
  <c r="AG45" i="21"/>
  <c r="AH45" i="21"/>
  <c r="AI45" i="21"/>
  <c r="AG46" i="21"/>
  <c r="AH46" i="21"/>
  <c r="AI46" i="21"/>
  <c r="AG47" i="21"/>
  <c r="AH47" i="21"/>
  <c r="AI47" i="21"/>
  <c r="AG48" i="21"/>
  <c r="AH48" i="21"/>
  <c r="AI48" i="21"/>
  <c r="AG49" i="21"/>
  <c r="AH49" i="21"/>
  <c r="AI49" i="21"/>
  <c r="AG50" i="21"/>
  <c r="AH50" i="21"/>
  <c r="AI50" i="21"/>
  <c r="AG51" i="21"/>
  <c r="AH51" i="21"/>
  <c r="AI51" i="21"/>
  <c r="AG52" i="21"/>
  <c r="AH52" i="21"/>
  <c r="AI52" i="21"/>
  <c r="AG53" i="21"/>
  <c r="AH53" i="21"/>
  <c r="AI53" i="21"/>
  <c r="AG54" i="21"/>
  <c r="AH54" i="21"/>
  <c r="AI54" i="21"/>
  <c r="AG55" i="21"/>
  <c r="AH55" i="21"/>
  <c r="AI55" i="21"/>
  <c r="AH3" i="21"/>
  <c r="AG3" i="20"/>
  <c r="C56" i="20"/>
  <c r="C57" i="20"/>
  <c r="B58" i="20"/>
  <c r="C58" i="20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F46" i="20"/>
  <c r="AE57" i="20"/>
  <c r="X57" i="20"/>
  <c r="Q57" i="20"/>
  <c r="J57" i="20"/>
  <c r="AE58" i="20"/>
  <c r="AD58" i="20"/>
  <c r="X58" i="20"/>
  <c r="W58" i="20"/>
  <c r="Q58" i="20"/>
  <c r="P58" i="20"/>
  <c r="J58" i="20"/>
  <c r="I58" i="20"/>
  <c r="AE56" i="20"/>
  <c r="X56" i="20"/>
  <c r="Q56" i="20"/>
  <c r="J56" i="20"/>
  <c r="AF4" i="20"/>
  <c r="AH4" i="20"/>
  <c r="AF5" i="20"/>
  <c r="AH5" i="20"/>
  <c r="AF6" i="20"/>
  <c r="AH6" i="20"/>
  <c r="AF7" i="20"/>
  <c r="AH7" i="20"/>
  <c r="AF8" i="20"/>
  <c r="AH8" i="20"/>
  <c r="AF9" i="20"/>
  <c r="AH9" i="20"/>
  <c r="AF10" i="20"/>
  <c r="AH10" i="20"/>
  <c r="AF11" i="20"/>
  <c r="AH11" i="20"/>
  <c r="AF12" i="20"/>
  <c r="AH12" i="20"/>
  <c r="AF13" i="20"/>
  <c r="AH13" i="20"/>
  <c r="AF14" i="20"/>
  <c r="AH14" i="20"/>
  <c r="AF15" i="20"/>
  <c r="AH15" i="20"/>
  <c r="AF16" i="20"/>
  <c r="AH16" i="20"/>
  <c r="AF17" i="20"/>
  <c r="AH17" i="20"/>
  <c r="AF18" i="20"/>
  <c r="AH18" i="20"/>
  <c r="AF19" i="20"/>
  <c r="AH19" i="20"/>
  <c r="AF20" i="20"/>
  <c r="AH20" i="20"/>
  <c r="AF21" i="20"/>
  <c r="AH21" i="20"/>
  <c r="AF22" i="20"/>
  <c r="AH22" i="20"/>
  <c r="AF23" i="20"/>
  <c r="AH23" i="20"/>
  <c r="AF24" i="20"/>
  <c r="AH24" i="20"/>
  <c r="AF25" i="20"/>
  <c r="AH25" i="20"/>
  <c r="AF26" i="20"/>
  <c r="AH26" i="20"/>
  <c r="AF27" i="20"/>
  <c r="AH27" i="20"/>
  <c r="AF28" i="20"/>
  <c r="AH28" i="20"/>
  <c r="AF29" i="20"/>
  <c r="AH29" i="20"/>
  <c r="AF30" i="20"/>
  <c r="AH30" i="20"/>
  <c r="AF31" i="20"/>
  <c r="AH31" i="20"/>
  <c r="AF32" i="20"/>
  <c r="AH32" i="20"/>
  <c r="AF33" i="20"/>
  <c r="AH33" i="20"/>
  <c r="AF34" i="20"/>
  <c r="AH34" i="20"/>
  <c r="AF35" i="20"/>
  <c r="AH35" i="20"/>
  <c r="AF36" i="20"/>
  <c r="AH36" i="20"/>
  <c r="AF37" i="20"/>
  <c r="AH37" i="20"/>
  <c r="AF38" i="20"/>
  <c r="AH38" i="20"/>
  <c r="AF39" i="20"/>
  <c r="AH39" i="20"/>
  <c r="AF40" i="20"/>
  <c r="AH40" i="20"/>
  <c r="AF41" i="20"/>
  <c r="AH41" i="20"/>
  <c r="AF42" i="20"/>
  <c r="AH42" i="20"/>
  <c r="AF43" i="20"/>
  <c r="AH43" i="20"/>
  <c r="AF44" i="20"/>
  <c r="AH44" i="20"/>
  <c r="AF45" i="20"/>
  <c r="AH45" i="20"/>
  <c r="AH46" i="20"/>
  <c r="AF47" i="20"/>
  <c r="AH47" i="20"/>
  <c r="AF48" i="20"/>
  <c r="AH48" i="20"/>
  <c r="AF49" i="20"/>
  <c r="AH49" i="20"/>
  <c r="AF50" i="20"/>
  <c r="AH50" i="20"/>
  <c r="AF51" i="20"/>
  <c r="AH51" i="20"/>
  <c r="AF52" i="20"/>
  <c r="AH52" i="20"/>
  <c r="AF53" i="20"/>
  <c r="AH53" i="20"/>
  <c r="AF54" i="20"/>
  <c r="AH54" i="20"/>
  <c r="AF55" i="20"/>
  <c r="AH55" i="20"/>
  <c r="AH3" i="20"/>
  <c r="AF3" i="20"/>
  <c r="AA58" i="19"/>
  <c r="Z58" i="19"/>
  <c r="T58" i="19"/>
  <c r="S58" i="19"/>
  <c r="M58" i="19"/>
  <c r="L58" i="19"/>
  <c r="E58" i="19"/>
  <c r="F58" i="19"/>
  <c r="AA56" i="19"/>
  <c r="T56" i="19"/>
  <c r="M56" i="19"/>
  <c r="F56" i="19"/>
  <c r="AG4" i="19"/>
  <c r="AH4" i="19"/>
  <c r="AI4" i="19"/>
  <c r="AG5" i="19"/>
  <c r="AL5" i="19" s="1"/>
  <c r="AH5" i="19"/>
  <c r="AI5" i="19"/>
  <c r="AG6" i="19"/>
  <c r="AL6" i="19" s="1"/>
  <c r="AH6" i="19"/>
  <c r="AI6" i="19"/>
  <c r="AG7" i="19"/>
  <c r="AH7" i="19"/>
  <c r="AI7" i="19"/>
  <c r="AG8" i="19"/>
  <c r="AH8" i="19"/>
  <c r="AI8" i="19"/>
  <c r="AG9" i="19"/>
  <c r="AH9" i="19"/>
  <c r="AI9" i="19"/>
  <c r="AG10" i="19"/>
  <c r="AH10" i="19"/>
  <c r="AI10" i="19"/>
  <c r="AG11" i="19"/>
  <c r="AH11" i="19"/>
  <c r="AI11" i="19"/>
  <c r="AG12" i="19"/>
  <c r="AH12" i="19"/>
  <c r="AI12" i="19"/>
  <c r="AG13" i="19"/>
  <c r="AL13" i="19" s="1"/>
  <c r="AH13" i="19"/>
  <c r="AI13" i="19"/>
  <c r="AG14" i="19"/>
  <c r="AL14" i="19" s="1"/>
  <c r="AH14" i="19"/>
  <c r="AI14" i="19"/>
  <c r="AG15" i="19"/>
  <c r="AH15" i="19"/>
  <c r="AI15" i="19"/>
  <c r="AG16" i="19"/>
  <c r="AH16" i="19"/>
  <c r="AI16" i="19"/>
  <c r="AG17" i="19"/>
  <c r="AH17" i="19"/>
  <c r="AI17" i="19"/>
  <c r="AG18" i="19"/>
  <c r="AH18" i="19"/>
  <c r="AI18" i="19"/>
  <c r="AG19" i="19"/>
  <c r="AH19" i="19"/>
  <c r="AI19" i="19"/>
  <c r="AG20" i="19"/>
  <c r="AH20" i="19"/>
  <c r="AI20" i="19"/>
  <c r="AG21" i="19"/>
  <c r="AL21" i="19" s="1"/>
  <c r="AH21" i="19"/>
  <c r="AI21" i="19"/>
  <c r="AG22" i="19"/>
  <c r="AL22" i="19" s="1"/>
  <c r="AH22" i="19"/>
  <c r="AI22" i="19"/>
  <c r="AG23" i="19"/>
  <c r="AH23" i="19"/>
  <c r="AI23" i="19"/>
  <c r="AG24" i="19"/>
  <c r="AH24" i="19"/>
  <c r="AI24" i="19"/>
  <c r="AG25" i="19"/>
  <c r="AH25" i="19"/>
  <c r="AI25" i="19"/>
  <c r="AG26" i="19"/>
  <c r="AH26" i="19"/>
  <c r="AI26" i="19"/>
  <c r="AG27" i="19"/>
  <c r="AH27" i="19"/>
  <c r="AI27" i="19"/>
  <c r="AG28" i="19"/>
  <c r="AH28" i="19"/>
  <c r="AI28" i="19"/>
  <c r="AG29" i="19"/>
  <c r="AL29" i="19" s="1"/>
  <c r="AH29" i="19"/>
  <c r="AI29" i="19"/>
  <c r="AG30" i="19"/>
  <c r="AL30" i="19" s="1"/>
  <c r="AH30" i="19"/>
  <c r="AI30" i="19"/>
  <c r="AG31" i="19"/>
  <c r="AH31" i="19"/>
  <c r="AI31" i="19"/>
  <c r="AG32" i="19"/>
  <c r="AH32" i="19"/>
  <c r="AI32" i="19"/>
  <c r="AG33" i="19"/>
  <c r="AH33" i="19"/>
  <c r="AI33" i="19"/>
  <c r="AG34" i="19"/>
  <c r="AH34" i="19"/>
  <c r="AI34" i="19"/>
  <c r="AG35" i="19"/>
  <c r="AH35" i="19"/>
  <c r="AI35" i="19"/>
  <c r="AG36" i="19"/>
  <c r="AH36" i="19"/>
  <c r="AI36" i="19"/>
  <c r="AG37" i="19"/>
  <c r="AL37" i="19" s="1"/>
  <c r="AH37" i="19"/>
  <c r="AI37" i="19"/>
  <c r="AG38" i="19"/>
  <c r="AL38" i="19" s="1"/>
  <c r="AH38" i="19"/>
  <c r="AI38" i="19"/>
  <c r="AG39" i="19"/>
  <c r="AH39" i="19"/>
  <c r="AI39" i="19"/>
  <c r="AG40" i="19"/>
  <c r="AH40" i="19"/>
  <c r="AI40" i="19"/>
  <c r="AG41" i="19"/>
  <c r="AH41" i="19"/>
  <c r="AI41" i="19"/>
  <c r="AG42" i="19"/>
  <c r="AH42" i="19"/>
  <c r="AI42" i="19"/>
  <c r="AG43" i="19"/>
  <c r="AH43" i="19"/>
  <c r="AI43" i="19"/>
  <c r="AG44" i="19"/>
  <c r="AH44" i="19"/>
  <c r="AI44" i="19"/>
  <c r="AG45" i="19"/>
  <c r="AL45" i="19" s="1"/>
  <c r="AH45" i="19"/>
  <c r="AI45" i="19"/>
  <c r="AG46" i="19"/>
  <c r="AL46" i="19" s="1"/>
  <c r="AH46" i="19"/>
  <c r="AI46" i="19"/>
  <c r="AG47" i="19"/>
  <c r="AH47" i="19"/>
  <c r="AI47" i="19"/>
  <c r="AG48" i="19"/>
  <c r="AH48" i="19"/>
  <c r="AI48" i="19"/>
  <c r="AG49" i="19"/>
  <c r="AH49" i="19"/>
  <c r="AI49" i="19"/>
  <c r="AG50" i="19"/>
  <c r="AH50" i="19"/>
  <c r="AI50" i="19"/>
  <c r="AG51" i="19"/>
  <c r="AH51" i="19"/>
  <c r="AI51" i="19"/>
  <c r="AG52" i="19"/>
  <c r="AH52" i="19"/>
  <c r="AI52" i="19"/>
  <c r="AG53" i="19"/>
  <c r="AL53" i="19" s="1"/>
  <c r="AH53" i="19"/>
  <c r="AI53" i="19"/>
  <c r="AG54" i="19"/>
  <c r="AL54" i="19" s="1"/>
  <c r="AH54" i="19"/>
  <c r="AI54" i="19"/>
  <c r="AG55" i="19"/>
  <c r="AH55" i="19"/>
  <c r="AI55" i="19"/>
  <c r="AI3" i="19"/>
  <c r="AH3" i="19"/>
  <c r="AG3" i="19"/>
  <c r="AL3" i="19" s="1"/>
  <c r="AE59" i="17"/>
  <c r="AL26" i="19" l="1"/>
  <c r="AL47" i="19"/>
  <c r="AL23" i="19"/>
  <c r="AL44" i="19"/>
  <c r="AL36" i="19"/>
  <c r="AL28" i="19"/>
  <c r="AL20" i="19"/>
  <c r="AL12" i="19"/>
  <c r="AL4" i="19"/>
  <c r="AI55" i="20"/>
  <c r="AI51" i="20"/>
  <c r="AI47" i="20"/>
  <c r="AJ48" i="21"/>
  <c r="AJ40" i="21"/>
  <c r="AI28" i="23"/>
  <c r="AL18" i="19"/>
  <c r="AL55" i="19"/>
  <c r="AL15" i="19"/>
  <c r="AL7" i="19"/>
  <c r="AL52" i="19"/>
  <c r="AL49" i="19"/>
  <c r="AL41" i="19"/>
  <c r="AL33" i="19"/>
  <c r="AL25" i="19"/>
  <c r="AL17" i="19"/>
  <c r="AL9" i="19"/>
  <c r="AL31" i="19"/>
  <c r="AI51" i="23"/>
  <c r="AI43" i="23"/>
  <c r="AI35" i="23"/>
  <c r="AI25" i="23"/>
  <c r="AI17" i="23"/>
  <c r="AI9" i="23"/>
  <c r="AL34" i="19"/>
  <c r="AL51" i="19"/>
  <c r="AL43" i="19"/>
  <c r="AL35" i="19"/>
  <c r="AL27" i="19"/>
  <c r="AL11" i="19"/>
  <c r="AL50" i="19"/>
  <c r="AL39" i="19"/>
  <c r="AL48" i="19"/>
  <c r="AL40" i="19"/>
  <c r="AL32" i="19"/>
  <c r="AL24" i="19"/>
  <c r="AL16" i="19"/>
  <c r="AL8" i="19"/>
  <c r="AI49" i="20"/>
  <c r="AJ41" i="21"/>
  <c r="AJ4" i="22"/>
  <c r="AI40" i="23"/>
  <c r="AI55" i="23"/>
  <c r="AI53" i="23"/>
  <c r="AI47" i="23"/>
  <c r="AI39" i="23"/>
  <c r="AI31" i="23"/>
  <c r="AI23" i="23"/>
  <c r="AI15" i="23"/>
  <c r="AI13" i="23"/>
  <c r="AI7" i="23"/>
  <c r="AI5" i="23"/>
  <c r="AL42" i="19"/>
  <c r="AL10" i="19"/>
  <c r="AJ52" i="22"/>
  <c r="AL19" i="19"/>
  <c r="AJ49" i="21"/>
  <c r="AJ54" i="21"/>
  <c r="AJ46" i="21"/>
  <c r="AJ48" i="22"/>
  <c r="AJ32" i="22"/>
  <c r="AJ24" i="22"/>
  <c r="AJ51" i="21"/>
  <c r="AJ43" i="21"/>
  <c r="AI49" i="23"/>
  <c r="AI41" i="23"/>
  <c r="AI33" i="23"/>
  <c r="AI27" i="23"/>
  <c r="AI19" i="23"/>
  <c r="AI11" i="23"/>
  <c r="AJ53" i="21"/>
  <c r="AJ45" i="21"/>
  <c r="AJ20" i="22"/>
  <c r="AJ12" i="22"/>
  <c r="AJ52" i="21"/>
  <c r="AJ50" i="21"/>
  <c r="AJ44" i="21"/>
  <c r="AJ42" i="21"/>
  <c r="AJ36" i="22"/>
  <c r="AJ55" i="21"/>
  <c r="AJ47" i="21"/>
  <c r="AJ39" i="21"/>
  <c r="AJ54" i="22"/>
  <c r="AJ49" i="22"/>
  <c r="AI46" i="18"/>
  <c r="AI5" i="18"/>
  <c r="AI53" i="20"/>
  <c r="AJ11" i="22"/>
  <c r="AI52" i="18"/>
  <c r="AI12" i="18"/>
  <c r="AI10" i="18"/>
  <c r="AI29" i="18"/>
  <c r="AI24" i="18"/>
  <c r="AI37" i="18"/>
  <c r="AI26" i="18"/>
  <c r="AI15" i="18"/>
  <c r="AI13" i="18"/>
  <c r="AI53" i="18"/>
  <c r="AI54" i="18"/>
  <c r="AI42" i="18"/>
  <c r="AI9" i="18"/>
  <c r="AI44" i="18"/>
  <c r="AI28" i="18"/>
  <c r="AI25" i="18"/>
  <c r="AI16" i="18"/>
  <c r="AI7" i="18"/>
  <c r="AI6" i="18"/>
  <c r="AI4" i="18"/>
  <c r="AI3" i="18"/>
  <c r="AI8" i="18"/>
  <c r="AI38" i="18"/>
  <c r="AI45" i="18"/>
  <c r="AI27" i="18"/>
  <c r="AI11" i="18"/>
  <c r="AI17" i="18"/>
  <c r="AI48" i="18"/>
  <c r="AI51" i="18"/>
  <c r="AI41" i="18"/>
  <c r="AI33" i="18"/>
  <c r="AI19" i="18"/>
  <c r="AI47" i="18"/>
  <c r="AI23" i="18"/>
  <c r="AI18" i="18"/>
  <c r="AI43" i="18"/>
  <c r="AI34" i="18"/>
  <c r="AI31" i="18"/>
  <c r="AI32" i="18"/>
  <c r="AI49" i="18"/>
  <c r="AI36" i="18"/>
  <c r="AI35" i="18"/>
  <c r="AI39" i="18"/>
  <c r="AI40" i="18"/>
  <c r="AI21" i="18"/>
  <c r="AI22" i="18"/>
  <c r="AI55" i="18"/>
  <c r="AI50" i="18"/>
  <c r="AI14" i="18"/>
  <c r="AI20" i="18"/>
  <c r="AI54" i="23"/>
  <c r="AI50" i="23"/>
  <c r="AI46" i="23"/>
  <c r="AI42" i="23"/>
  <c r="AI38" i="23"/>
  <c r="AI34" i="23"/>
  <c r="AI30" i="23"/>
  <c r="AI26" i="23"/>
  <c r="AI22" i="23"/>
  <c r="AI18" i="23"/>
  <c r="AI14" i="23"/>
  <c r="AI10" i="23"/>
  <c r="AI6" i="23"/>
  <c r="AJ40" i="22"/>
  <c r="AJ38" i="22"/>
  <c r="AJ33" i="22"/>
  <c r="AJ16" i="22"/>
  <c r="AJ13" i="22"/>
  <c r="AJ8" i="22"/>
  <c r="AJ44" i="22"/>
  <c r="AJ43" i="22"/>
  <c r="AJ22" i="22"/>
  <c r="AJ17" i="22"/>
  <c r="AJ28" i="22"/>
  <c r="AJ27" i="22"/>
  <c r="AJ6" i="22"/>
  <c r="AJ55" i="22"/>
  <c r="AJ50" i="22"/>
  <c r="AJ45" i="22"/>
  <c r="AJ39" i="22"/>
  <c r="AJ34" i="22"/>
  <c r="AJ29" i="22"/>
  <c r="AJ23" i="22"/>
  <c r="AJ18" i="22"/>
  <c r="AJ9" i="22"/>
  <c r="AJ7" i="22"/>
  <c r="AJ51" i="22"/>
  <c r="AJ46" i="22"/>
  <c r="AJ41" i="22"/>
  <c r="AJ35" i="22"/>
  <c r="AJ30" i="22"/>
  <c r="AJ25" i="22"/>
  <c r="AJ19" i="22"/>
  <c r="AJ14" i="22"/>
  <c r="AJ53" i="22"/>
  <c r="AJ47" i="22"/>
  <c r="AJ42" i="22"/>
  <c r="AJ37" i="22"/>
  <c r="AJ31" i="22"/>
  <c r="AJ26" i="22"/>
  <c r="AJ21" i="22"/>
  <c r="AJ15" i="22"/>
  <c r="AJ10" i="22"/>
  <c r="AJ5" i="22"/>
  <c r="AI3" i="20"/>
  <c r="AI44" i="20"/>
  <c r="AI52" i="20"/>
  <c r="AI45" i="20"/>
  <c r="AI43" i="20"/>
  <c r="AI41" i="20"/>
  <c r="AI39" i="20"/>
  <c r="AI42" i="20"/>
  <c r="AI40" i="20"/>
  <c r="AI54" i="20"/>
  <c r="AI50" i="20"/>
  <c r="AI48" i="20"/>
  <c r="AI46" i="20"/>
  <c r="AD59" i="17"/>
  <c r="AH4" i="17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3" i="17"/>
  <c r="AF57" i="17" l="1"/>
  <c r="Y57" i="17"/>
  <c r="R57" i="17"/>
  <c r="K57" i="17"/>
  <c r="AF56" i="17"/>
  <c r="AF60" i="17"/>
  <c r="AE61" i="17"/>
  <c r="AD58" i="17"/>
  <c r="AC61" i="17"/>
  <c r="Y56" i="17"/>
  <c r="Y60" i="17"/>
  <c r="X60" i="17"/>
  <c r="R56" i="17"/>
  <c r="R60" i="17"/>
  <c r="Q60" i="17"/>
  <c r="K60" i="17"/>
  <c r="J60" i="17"/>
  <c r="K56" i="17"/>
  <c r="D60" i="17"/>
  <c r="C60" i="17"/>
  <c r="D57" i="17"/>
  <c r="D56" i="17"/>
  <c r="AC59" i="17"/>
  <c r="AL4" i="17"/>
  <c r="AL5" i="17"/>
  <c r="AL6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K4" i="17"/>
  <c r="AK5" i="17"/>
  <c r="AK6" i="17"/>
  <c r="AK7" i="17"/>
  <c r="AK8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K55" i="17"/>
  <c r="AJ4" i="17"/>
  <c r="AJ5" i="17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I4" i="17"/>
  <c r="AI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G4" i="17"/>
  <c r="AG5" i="17"/>
  <c r="AG6" i="17"/>
  <c r="AG7" i="17"/>
  <c r="AG8" i="17"/>
  <c r="AG9" i="17"/>
  <c r="AM9" i="17" s="1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M25" i="17" s="1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M44" i="17" s="1"/>
  <c r="AG45" i="17"/>
  <c r="AG46" i="17"/>
  <c r="AG47" i="17"/>
  <c r="AG48" i="17"/>
  <c r="AG49" i="17"/>
  <c r="AG50" i="17"/>
  <c r="AG51" i="17"/>
  <c r="AG52" i="17"/>
  <c r="AM52" i="17" s="1"/>
  <c r="AG53" i="17"/>
  <c r="AG54" i="17"/>
  <c r="AG55" i="17"/>
  <c r="AL3" i="17"/>
  <c r="AJ3" i="17"/>
  <c r="AI3" i="17"/>
  <c r="O58" i="16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AH42" i="16"/>
  <c r="AH43" i="16"/>
  <c r="AH44" i="16"/>
  <c r="AH45" i="16"/>
  <c r="AH46" i="16"/>
  <c r="AH47" i="16"/>
  <c r="AH48" i="16"/>
  <c r="AH49" i="16"/>
  <c r="AH50" i="16"/>
  <c r="AH51" i="16"/>
  <c r="AH52" i="16"/>
  <c r="AH53" i="16"/>
  <c r="AH54" i="16"/>
  <c r="AH55" i="16"/>
  <c r="AH3" i="16"/>
  <c r="O60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J54" i="16"/>
  <c r="AJ55" i="16"/>
  <c r="C60" i="16"/>
  <c r="AJ3" i="16"/>
  <c r="AG4" i="16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G54" i="16"/>
  <c r="AG55" i="16"/>
  <c r="AG3" i="16"/>
  <c r="E57" i="16"/>
  <c r="L57" i="16"/>
  <c r="S57" i="16"/>
  <c r="Z57" i="16"/>
  <c r="AI3" i="15"/>
  <c r="AH4" i="15"/>
  <c r="AH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3" i="15"/>
  <c r="G56" i="15"/>
  <c r="F59" i="15"/>
  <c r="B59" i="15"/>
  <c r="B56" i="15"/>
  <c r="AB57" i="15"/>
  <c r="AC58" i="15"/>
  <c r="V58" i="15"/>
  <c r="O58" i="15"/>
  <c r="H58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G24" i="14"/>
  <c r="W56" i="14"/>
  <c r="X57" i="14"/>
  <c r="Y60" i="14"/>
  <c r="AM26" i="17" l="1"/>
  <c r="AM29" i="17"/>
  <c r="AM34" i="17"/>
  <c r="AM24" i="17"/>
  <c r="AM19" i="17"/>
  <c r="AM37" i="17"/>
  <c r="AM30" i="17"/>
  <c r="AM51" i="17"/>
  <c r="AM18" i="17"/>
  <c r="AM17" i="17"/>
  <c r="AM45" i="17"/>
  <c r="AM47" i="17"/>
  <c r="AM48" i="17"/>
  <c r="AM11" i="17"/>
  <c r="AM16" i="17"/>
  <c r="AM8" i="17"/>
  <c r="AM5" i="17"/>
  <c r="AM33" i="17"/>
  <c r="AM50" i="17"/>
  <c r="AM42" i="17"/>
  <c r="AM13" i="17"/>
  <c r="AM10" i="17"/>
  <c r="AM6" i="17"/>
  <c r="AM15" i="17"/>
  <c r="AM20" i="17"/>
  <c r="AM41" i="17"/>
  <c r="AM32" i="17"/>
  <c r="AM31" i="17"/>
  <c r="AM28" i="17"/>
  <c r="AM36" i="17"/>
  <c r="AM35" i="17"/>
  <c r="AM54" i="17"/>
  <c r="AM14" i="17"/>
  <c r="AM7" i="17"/>
  <c r="AM12" i="17"/>
  <c r="AM40" i="17"/>
  <c r="AM39" i="17"/>
  <c r="AM46" i="17"/>
  <c r="AM4" i="17"/>
  <c r="AM27" i="17"/>
  <c r="AM38" i="17"/>
  <c r="AM22" i="17"/>
  <c r="AM49" i="17"/>
  <c r="AM23" i="17"/>
  <c r="AM53" i="17"/>
  <c r="AM55" i="17"/>
  <c r="AM43" i="17"/>
  <c r="AM21" i="17"/>
  <c r="Z59" i="16"/>
  <c r="Y59" i="16"/>
  <c r="S59" i="16"/>
  <c r="R59" i="16"/>
  <c r="L59" i="16"/>
  <c r="K59" i="16"/>
  <c r="E59" i="16"/>
  <c r="D59" i="16"/>
  <c r="Z56" i="16"/>
  <c r="S56" i="16"/>
  <c r="L56" i="16"/>
  <c r="E56" i="16"/>
  <c r="AF4" i="16"/>
  <c r="AI4" i="16"/>
  <c r="AF5" i="16"/>
  <c r="AI5" i="16"/>
  <c r="AF6" i="16"/>
  <c r="AI6" i="16"/>
  <c r="AF7" i="16"/>
  <c r="AI7" i="16"/>
  <c r="AF8" i="16"/>
  <c r="AI8" i="16"/>
  <c r="AF9" i="16"/>
  <c r="AI9" i="16"/>
  <c r="AF10" i="16"/>
  <c r="AI10" i="16"/>
  <c r="AF11" i="16"/>
  <c r="AI11" i="16"/>
  <c r="AF12" i="16"/>
  <c r="AI12" i="16"/>
  <c r="AF13" i="16"/>
  <c r="AI13" i="16"/>
  <c r="AF14" i="16"/>
  <c r="AI14" i="16"/>
  <c r="AF15" i="16"/>
  <c r="AI15" i="16"/>
  <c r="AF16" i="16"/>
  <c r="AI16" i="16"/>
  <c r="AF17" i="16"/>
  <c r="AI17" i="16"/>
  <c r="AF18" i="16"/>
  <c r="AI18" i="16"/>
  <c r="AF19" i="16"/>
  <c r="AI19" i="16"/>
  <c r="AF20" i="16"/>
  <c r="AI20" i="16"/>
  <c r="AF21" i="16"/>
  <c r="AI21" i="16"/>
  <c r="AF22" i="16"/>
  <c r="AI22" i="16"/>
  <c r="AF23" i="16"/>
  <c r="AI23" i="16"/>
  <c r="AF24" i="16"/>
  <c r="AI24" i="16"/>
  <c r="AF25" i="16"/>
  <c r="AI25" i="16"/>
  <c r="AF26" i="16"/>
  <c r="AI26" i="16"/>
  <c r="AF27" i="16"/>
  <c r="AI27" i="16"/>
  <c r="AF28" i="16"/>
  <c r="AI28" i="16"/>
  <c r="AF29" i="16"/>
  <c r="AI29" i="16"/>
  <c r="AF30" i="16"/>
  <c r="AI30" i="16"/>
  <c r="AF31" i="16"/>
  <c r="AI31" i="16"/>
  <c r="AF32" i="16"/>
  <c r="AI32" i="16"/>
  <c r="AF33" i="16"/>
  <c r="AI33" i="16"/>
  <c r="AF34" i="16"/>
  <c r="AI34" i="16"/>
  <c r="AF35" i="16"/>
  <c r="AI35" i="16"/>
  <c r="AF36" i="16"/>
  <c r="AI36" i="16"/>
  <c r="AF37" i="16"/>
  <c r="AI37" i="16"/>
  <c r="AF38" i="16"/>
  <c r="AI38" i="16"/>
  <c r="AF39" i="16"/>
  <c r="AI39" i="16"/>
  <c r="AF40" i="16"/>
  <c r="AI40" i="16"/>
  <c r="AF41" i="16"/>
  <c r="AI41" i="16"/>
  <c r="AF42" i="16"/>
  <c r="AI42" i="16"/>
  <c r="AF43" i="16"/>
  <c r="AI43" i="16"/>
  <c r="AF44" i="16"/>
  <c r="AI44" i="16"/>
  <c r="AF45" i="16"/>
  <c r="AI45" i="16"/>
  <c r="AF46" i="16"/>
  <c r="AI46" i="16"/>
  <c r="AF47" i="16"/>
  <c r="AI47" i="16"/>
  <c r="AF48" i="16"/>
  <c r="AI48" i="16"/>
  <c r="AF49" i="16"/>
  <c r="AI49" i="16"/>
  <c r="AF50" i="16"/>
  <c r="AI50" i="16"/>
  <c r="AF51" i="16"/>
  <c r="AI51" i="16"/>
  <c r="AF52" i="16"/>
  <c r="AI52" i="16"/>
  <c r="AF53" i="16"/>
  <c r="AI53" i="16"/>
  <c r="AF54" i="16"/>
  <c r="AI54" i="16"/>
  <c r="AF55" i="16"/>
  <c r="AI55" i="16"/>
  <c r="AI3" i="16"/>
  <c r="AF3" i="16"/>
  <c r="AG4" i="15"/>
  <c r="AJ4" i="15"/>
  <c r="AG5" i="15"/>
  <c r="AJ5" i="15"/>
  <c r="AG6" i="15"/>
  <c r="AJ6" i="15"/>
  <c r="AG7" i="15"/>
  <c r="AJ7" i="15"/>
  <c r="AG8" i="15"/>
  <c r="AJ8" i="15"/>
  <c r="AG9" i="15"/>
  <c r="AJ9" i="15"/>
  <c r="AG10" i="15"/>
  <c r="AJ10" i="15"/>
  <c r="AG11" i="15"/>
  <c r="AJ11" i="15"/>
  <c r="AG12" i="15"/>
  <c r="AJ12" i="15"/>
  <c r="AG13" i="15"/>
  <c r="AJ13" i="15"/>
  <c r="AG14" i="15"/>
  <c r="AJ14" i="15"/>
  <c r="AG15" i="15"/>
  <c r="AJ15" i="15"/>
  <c r="AG16" i="15"/>
  <c r="AJ16" i="15"/>
  <c r="AG17" i="15"/>
  <c r="AJ17" i="15"/>
  <c r="AG18" i="15"/>
  <c r="AJ18" i="15"/>
  <c r="AG19" i="15"/>
  <c r="AJ19" i="15"/>
  <c r="AG20" i="15"/>
  <c r="AJ20" i="15"/>
  <c r="AG21" i="15"/>
  <c r="AJ21" i="15"/>
  <c r="AG22" i="15"/>
  <c r="AJ22" i="15"/>
  <c r="AG23" i="15"/>
  <c r="AJ23" i="15"/>
  <c r="AG24" i="15"/>
  <c r="AJ24" i="15"/>
  <c r="AG25" i="15"/>
  <c r="AJ25" i="15"/>
  <c r="AG26" i="15"/>
  <c r="AJ26" i="15"/>
  <c r="AG27" i="15"/>
  <c r="AJ27" i="15"/>
  <c r="AG28" i="15"/>
  <c r="AJ28" i="15"/>
  <c r="AG29" i="15"/>
  <c r="AJ29" i="15"/>
  <c r="AG30" i="15"/>
  <c r="AJ30" i="15"/>
  <c r="AG31" i="15"/>
  <c r="AJ31" i="15"/>
  <c r="AG32" i="15"/>
  <c r="AJ32" i="15"/>
  <c r="AG33" i="15"/>
  <c r="AJ33" i="15"/>
  <c r="AG34" i="15"/>
  <c r="AJ34" i="15"/>
  <c r="AG35" i="15"/>
  <c r="AJ35" i="15"/>
  <c r="AG36" i="15"/>
  <c r="AJ36" i="15"/>
  <c r="AG37" i="15"/>
  <c r="AJ37" i="15"/>
  <c r="AG38" i="15"/>
  <c r="AJ38" i="15"/>
  <c r="AG39" i="15"/>
  <c r="AJ39" i="15"/>
  <c r="AG40" i="15"/>
  <c r="AJ40" i="15"/>
  <c r="AG41" i="15"/>
  <c r="AJ41" i="15"/>
  <c r="AG42" i="15"/>
  <c r="AJ42" i="15"/>
  <c r="AG43" i="15"/>
  <c r="AJ43" i="15"/>
  <c r="AG44" i="15"/>
  <c r="AJ44" i="15"/>
  <c r="AG45" i="15"/>
  <c r="AJ45" i="15"/>
  <c r="AG46" i="15"/>
  <c r="AJ46" i="15"/>
  <c r="AG47" i="15"/>
  <c r="AJ47" i="15"/>
  <c r="AG48" i="15"/>
  <c r="AJ48" i="15"/>
  <c r="AG49" i="15"/>
  <c r="AJ49" i="15"/>
  <c r="AG50" i="15"/>
  <c r="AJ50" i="15"/>
  <c r="AG51" i="15"/>
  <c r="AJ51" i="15"/>
  <c r="AG52" i="15"/>
  <c r="AJ52" i="15"/>
  <c r="AG53" i="15"/>
  <c r="AJ53" i="15"/>
  <c r="AG54" i="15"/>
  <c r="AJ54" i="15"/>
  <c r="AG55" i="15"/>
  <c r="AJ55" i="15"/>
  <c r="AJ3" i="15"/>
  <c r="AG3" i="15"/>
  <c r="H59" i="15"/>
  <c r="H56" i="15"/>
  <c r="AC59" i="15"/>
  <c r="AB59" i="15"/>
  <c r="V59" i="15"/>
  <c r="U59" i="15"/>
  <c r="O59" i="15"/>
  <c r="N59" i="15"/>
  <c r="G59" i="15"/>
  <c r="AC56" i="15"/>
  <c r="V56" i="15"/>
  <c r="O56" i="15"/>
  <c r="Y62" i="14"/>
  <c r="Y59" i="14"/>
  <c r="AF58" i="14"/>
  <c r="Z58" i="14"/>
  <c r="R58" i="14"/>
  <c r="K58" i="14"/>
  <c r="I58" i="14"/>
  <c r="D58" i="14"/>
  <c r="Y57" i="14"/>
  <c r="Q57" i="14"/>
  <c r="J57" i="14"/>
  <c r="S56" i="14"/>
  <c r="P56" i="14"/>
  <c r="L56" i="14"/>
  <c r="E56" i="14"/>
  <c r="AF61" i="14"/>
  <c r="AE61" i="14"/>
  <c r="Z61" i="14"/>
  <c r="X61" i="14"/>
  <c r="R61" i="14"/>
  <c r="Q61" i="14"/>
  <c r="K61" i="14"/>
  <c r="J61" i="14"/>
  <c r="H61" i="14"/>
  <c r="D61" i="14"/>
  <c r="C61" i="14"/>
  <c r="AG44" i="14"/>
  <c r="AH44" i="14"/>
  <c r="AI44" i="14"/>
  <c r="AJ44" i="14"/>
  <c r="AK44" i="14"/>
  <c r="AL44" i="14"/>
  <c r="AM44" i="14"/>
  <c r="AG26" i="14"/>
  <c r="AH26" i="14"/>
  <c r="AI26" i="14"/>
  <c r="AJ26" i="14"/>
  <c r="AK26" i="14"/>
  <c r="AL26" i="14"/>
  <c r="AM26" i="14"/>
  <c r="AH24" i="14"/>
  <c r="AI24" i="14"/>
  <c r="AJ24" i="14"/>
  <c r="AK24" i="14"/>
  <c r="AL24" i="14"/>
  <c r="AM24" i="14"/>
  <c r="AG52" i="14"/>
  <c r="AH52" i="14"/>
  <c r="AI52" i="14"/>
  <c r="AJ52" i="14"/>
  <c r="AK52" i="14"/>
  <c r="AL52" i="14"/>
  <c r="AM52" i="14"/>
  <c r="AG36" i="14"/>
  <c r="AH36" i="14"/>
  <c r="AI36" i="14"/>
  <c r="AJ36" i="14"/>
  <c r="AK36" i="14"/>
  <c r="AL36" i="14"/>
  <c r="AM36" i="14"/>
  <c r="AG21" i="14"/>
  <c r="AH21" i="14"/>
  <c r="AI21" i="14"/>
  <c r="AJ21" i="14"/>
  <c r="AK21" i="14"/>
  <c r="AL21" i="14"/>
  <c r="AM21" i="14"/>
  <c r="AG18" i="14"/>
  <c r="AH18" i="14"/>
  <c r="AI18" i="14"/>
  <c r="AJ18" i="14"/>
  <c r="AK18" i="14"/>
  <c r="AL18" i="14"/>
  <c r="AM18" i="14"/>
  <c r="AG30" i="14"/>
  <c r="AH30" i="14"/>
  <c r="AI30" i="14"/>
  <c r="AJ30" i="14"/>
  <c r="AK30" i="14"/>
  <c r="AL30" i="14"/>
  <c r="AM30" i="14"/>
  <c r="AG46" i="14"/>
  <c r="AH46" i="14"/>
  <c r="AI46" i="14"/>
  <c r="AJ46" i="14"/>
  <c r="AK46" i="14"/>
  <c r="AL46" i="14"/>
  <c r="AM46" i="14"/>
  <c r="AG48" i="14"/>
  <c r="AH48" i="14"/>
  <c r="AI48" i="14"/>
  <c r="AJ48" i="14"/>
  <c r="AK48" i="14"/>
  <c r="AL48" i="14"/>
  <c r="AM48" i="14"/>
  <c r="AD47" i="12"/>
  <c r="AD46" i="12"/>
  <c r="AC47" i="12"/>
  <c r="W46" i="12"/>
  <c r="V47" i="12"/>
  <c r="P47" i="12"/>
  <c r="P46" i="12"/>
  <c r="O47" i="12"/>
  <c r="I47" i="12"/>
  <c r="H47" i="12"/>
  <c r="I46" i="12"/>
  <c r="AG3" i="14"/>
  <c r="AH3" i="14"/>
  <c r="AI3" i="14"/>
  <c r="AJ3" i="14"/>
  <c r="AK3" i="14"/>
  <c r="AL3" i="14"/>
  <c r="AM3" i="14"/>
  <c r="AG4" i="14"/>
  <c r="AH4" i="14"/>
  <c r="AI4" i="14"/>
  <c r="AJ4" i="14"/>
  <c r="AK4" i="14"/>
  <c r="AL4" i="14"/>
  <c r="AM4" i="14"/>
  <c r="AG6" i="14"/>
  <c r="AH6" i="14"/>
  <c r="AI6" i="14"/>
  <c r="AJ6" i="14"/>
  <c r="AK6" i="14"/>
  <c r="AL6" i="14"/>
  <c r="AM6" i="14"/>
  <c r="AG7" i="14"/>
  <c r="AH7" i="14"/>
  <c r="AI7" i="14"/>
  <c r="AJ7" i="14"/>
  <c r="AK7" i="14"/>
  <c r="AL7" i="14"/>
  <c r="AM7" i="14"/>
  <c r="AG8" i="14"/>
  <c r="AH8" i="14"/>
  <c r="AI8" i="14"/>
  <c r="AJ8" i="14"/>
  <c r="AK8" i="14"/>
  <c r="AL8" i="14"/>
  <c r="AM8" i="14"/>
  <c r="AG9" i="14"/>
  <c r="AH9" i="14"/>
  <c r="AI9" i="14"/>
  <c r="AJ9" i="14"/>
  <c r="AK9" i="14"/>
  <c r="AL9" i="14"/>
  <c r="AM9" i="14"/>
  <c r="AG10" i="14"/>
  <c r="AH10" i="14"/>
  <c r="AI10" i="14"/>
  <c r="AJ10" i="14"/>
  <c r="AK10" i="14"/>
  <c r="AL10" i="14"/>
  <c r="AM10" i="14"/>
  <c r="AG11" i="14"/>
  <c r="AH11" i="14"/>
  <c r="AI11" i="14"/>
  <c r="AJ11" i="14"/>
  <c r="AK11" i="14"/>
  <c r="AL11" i="14"/>
  <c r="AM11" i="14"/>
  <c r="AG12" i="14"/>
  <c r="AH12" i="14"/>
  <c r="AI12" i="14"/>
  <c r="AJ12" i="14"/>
  <c r="AK12" i="14"/>
  <c r="AL12" i="14"/>
  <c r="AM12" i="14"/>
  <c r="AG13" i="14"/>
  <c r="AH13" i="14"/>
  <c r="AI13" i="14"/>
  <c r="AJ13" i="14"/>
  <c r="AK13" i="14"/>
  <c r="AL13" i="14"/>
  <c r="AM13" i="14"/>
  <c r="AG14" i="14"/>
  <c r="AH14" i="14"/>
  <c r="AI14" i="14"/>
  <c r="AJ14" i="14"/>
  <c r="AK14" i="14"/>
  <c r="AL14" i="14"/>
  <c r="AM14" i="14"/>
  <c r="AG15" i="14"/>
  <c r="AH15" i="14"/>
  <c r="AI15" i="14"/>
  <c r="AJ15" i="14"/>
  <c r="AK15" i="14"/>
  <c r="AL15" i="14"/>
  <c r="AM15" i="14"/>
  <c r="AG16" i="14"/>
  <c r="AH16" i="14"/>
  <c r="AI16" i="14"/>
  <c r="AJ16" i="14"/>
  <c r="AK16" i="14"/>
  <c r="AL16" i="14"/>
  <c r="AM16" i="14"/>
  <c r="AG17" i="14"/>
  <c r="AH17" i="14"/>
  <c r="AI17" i="14"/>
  <c r="AJ17" i="14"/>
  <c r="AK17" i="14"/>
  <c r="AL17" i="14"/>
  <c r="AM17" i="14"/>
  <c r="AG19" i="14"/>
  <c r="AH19" i="14"/>
  <c r="AI19" i="14"/>
  <c r="AJ19" i="14"/>
  <c r="AK19" i="14"/>
  <c r="AL19" i="14"/>
  <c r="AM19" i="14"/>
  <c r="AG20" i="14"/>
  <c r="AH20" i="14"/>
  <c r="AI20" i="14"/>
  <c r="AJ20" i="14"/>
  <c r="AK20" i="14"/>
  <c r="AL20" i="14"/>
  <c r="AM20" i="14"/>
  <c r="AG22" i="14"/>
  <c r="AH22" i="14"/>
  <c r="AI22" i="14"/>
  <c r="AJ22" i="14"/>
  <c r="AK22" i="14"/>
  <c r="AL22" i="14"/>
  <c r="AM22" i="14"/>
  <c r="AG23" i="14"/>
  <c r="AH23" i="14"/>
  <c r="AI23" i="14"/>
  <c r="AJ23" i="14"/>
  <c r="AK23" i="14"/>
  <c r="AL23" i="14"/>
  <c r="AM23" i="14"/>
  <c r="AG25" i="14"/>
  <c r="AH25" i="14"/>
  <c r="AI25" i="14"/>
  <c r="AJ25" i="14"/>
  <c r="AK25" i="14"/>
  <c r="AL25" i="14"/>
  <c r="AM25" i="14"/>
  <c r="AG27" i="14"/>
  <c r="AH27" i="14"/>
  <c r="AI27" i="14"/>
  <c r="AJ27" i="14"/>
  <c r="AK27" i="14"/>
  <c r="AL27" i="14"/>
  <c r="AM27" i="14"/>
  <c r="AG28" i="14"/>
  <c r="AH28" i="14"/>
  <c r="AI28" i="14"/>
  <c r="AJ28" i="14"/>
  <c r="AK28" i="14"/>
  <c r="AL28" i="14"/>
  <c r="AM28" i="14"/>
  <c r="AG29" i="14"/>
  <c r="AH29" i="14"/>
  <c r="AI29" i="14"/>
  <c r="AJ29" i="14"/>
  <c r="AK29" i="14"/>
  <c r="AL29" i="14"/>
  <c r="AM29" i="14"/>
  <c r="AG31" i="14"/>
  <c r="AH31" i="14"/>
  <c r="AI31" i="14"/>
  <c r="AJ31" i="14"/>
  <c r="AK31" i="14"/>
  <c r="AL31" i="14"/>
  <c r="AM31" i="14"/>
  <c r="AG32" i="14"/>
  <c r="AH32" i="14"/>
  <c r="AI32" i="14"/>
  <c r="AJ32" i="14"/>
  <c r="AK32" i="14"/>
  <c r="AL32" i="14"/>
  <c r="AM32" i="14"/>
  <c r="AG33" i="14"/>
  <c r="AH33" i="14"/>
  <c r="AI33" i="14"/>
  <c r="AJ33" i="14"/>
  <c r="AK33" i="14"/>
  <c r="AL33" i="14"/>
  <c r="AM33" i="14"/>
  <c r="AG34" i="14"/>
  <c r="AH34" i="14"/>
  <c r="AI34" i="14"/>
  <c r="AJ34" i="14"/>
  <c r="AK34" i="14"/>
  <c r="AL34" i="14"/>
  <c r="AM34" i="14"/>
  <c r="AG35" i="14"/>
  <c r="AH35" i="14"/>
  <c r="AI35" i="14"/>
  <c r="AJ35" i="14"/>
  <c r="AK35" i="14"/>
  <c r="AL35" i="14"/>
  <c r="AM35" i="14"/>
  <c r="AG37" i="14"/>
  <c r="AH37" i="14"/>
  <c r="AI37" i="14"/>
  <c r="AJ37" i="14"/>
  <c r="AK37" i="14"/>
  <c r="AL37" i="14"/>
  <c r="AM37" i="14"/>
  <c r="AG38" i="14"/>
  <c r="AH38" i="14"/>
  <c r="AI38" i="14"/>
  <c r="AJ38" i="14"/>
  <c r="AK38" i="14"/>
  <c r="AL38" i="14"/>
  <c r="AM38" i="14"/>
  <c r="AG39" i="14"/>
  <c r="AH39" i="14"/>
  <c r="AI39" i="14"/>
  <c r="AJ39" i="14"/>
  <c r="AK39" i="14"/>
  <c r="AL39" i="14"/>
  <c r="AM39" i="14"/>
  <c r="AG40" i="14"/>
  <c r="AH40" i="14"/>
  <c r="AI40" i="14"/>
  <c r="AJ40" i="14"/>
  <c r="AK40" i="14"/>
  <c r="AL40" i="14"/>
  <c r="AM40" i="14"/>
  <c r="AG41" i="14"/>
  <c r="AH41" i="14"/>
  <c r="AI41" i="14"/>
  <c r="AJ41" i="14"/>
  <c r="AK41" i="14"/>
  <c r="AL41" i="14"/>
  <c r="AM41" i="14"/>
  <c r="AG42" i="14"/>
  <c r="AH42" i="14"/>
  <c r="AI42" i="14"/>
  <c r="AJ42" i="14"/>
  <c r="AK42" i="14"/>
  <c r="AL42" i="14"/>
  <c r="AM42" i="14"/>
  <c r="AG43" i="14"/>
  <c r="AH43" i="14"/>
  <c r="AI43" i="14"/>
  <c r="AJ43" i="14"/>
  <c r="AK43" i="14"/>
  <c r="AL43" i="14"/>
  <c r="AM43" i="14"/>
  <c r="AG45" i="14"/>
  <c r="AH45" i="14"/>
  <c r="AI45" i="14"/>
  <c r="AJ45" i="14"/>
  <c r="AK45" i="14"/>
  <c r="AL45" i="14"/>
  <c r="AM45" i="14"/>
  <c r="AG47" i="14"/>
  <c r="AH47" i="14"/>
  <c r="AI47" i="14"/>
  <c r="AJ47" i="14"/>
  <c r="AK47" i="14"/>
  <c r="AL47" i="14"/>
  <c r="AM47" i="14"/>
  <c r="AG49" i="14"/>
  <c r="AH49" i="14"/>
  <c r="AI49" i="14"/>
  <c r="AJ49" i="14"/>
  <c r="AK49" i="14"/>
  <c r="AL49" i="14"/>
  <c r="AM49" i="14"/>
  <c r="AG50" i="14"/>
  <c r="AH50" i="14"/>
  <c r="AI50" i="14"/>
  <c r="AJ50" i="14"/>
  <c r="AK50" i="14"/>
  <c r="AL50" i="14"/>
  <c r="AM50" i="14"/>
  <c r="AG51" i="14"/>
  <c r="AH51" i="14"/>
  <c r="AI51" i="14"/>
  <c r="AJ51" i="14"/>
  <c r="AK51" i="14"/>
  <c r="AL51" i="14"/>
  <c r="AM51" i="14"/>
  <c r="AG53" i="14"/>
  <c r="AH53" i="14"/>
  <c r="AI53" i="14"/>
  <c r="AJ53" i="14"/>
  <c r="AK53" i="14"/>
  <c r="AL53" i="14"/>
  <c r="AM53" i="14"/>
  <c r="AG54" i="14"/>
  <c r="AH54" i="14"/>
  <c r="AI54" i="14"/>
  <c r="AJ54" i="14"/>
  <c r="AK54" i="14"/>
  <c r="AL54" i="14"/>
  <c r="AM54" i="14"/>
  <c r="AG55" i="14"/>
  <c r="AH55" i="14"/>
  <c r="AI55" i="14"/>
  <c r="AJ55" i="14"/>
  <c r="AK55" i="14"/>
  <c r="AL55" i="14"/>
  <c r="AM55" i="14"/>
  <c r="AM5" i="14"/>
  <c r="AL5" i="14"/>
  <c r="AK5" i="14"/>
  <c r="AJ5" i="14"/>
  <c r="AI5" i="14"/>
  <c r="AH5" i="14"/>
  <c r="AG5" i="14"/>
  <c r="AF39" i="13"/>
  <c r="AG39" i="13"/>
  <c r="AH39" i="13"/>
  <c r="AI39" i="13"/>
  <c r="AF40" i="13"/>
  <c r="AG40" i="13"/>
  <c r="AH40" i="13"/>
  <c r="AI40" i="13"/>
  <c r="AF41" i="13"/>
  <c r="AG41" i="13"/>
  <c r="AH41" i="13"/>
  <c r="AI41" i="13"/>
  <c r="AF42" i="13"/>
  <c r="AG42" i="13"/>
  <c r="AH42" i="13"/>
  <c r="AI42" i="13"/>
  <c r="AF43" i="13"/>
  <c r="AG43" i="13"/>
  <c r="AH43" i="13"/>
  <c r="AI43" i="13"/>
  <c r="AF44" i="13"/>
  <c r="AG44" i="13"/>
  <c r="AH44" i="13"/>
  <c r="AI44" i="13"/>
  <c r="AF45" i="13"/>
  <c r="AG45" i="13"/>
  <c r="AH45" i="13"/>
  <c r="AI45" i="13"/>
  <c r="B46" i="13"/>
  <c r="AA47" i="13"/>
  <c r="Z47" i="13"/>
  <c r="T47" i="13"/>
  <c r="S47" i="13"/>
  <c r="M47" i="13"/>
  <c r="L47" i="13"/>
  <c r="F47" i="13"/>
  <c r="E47" i="13"/>
  <c r="AA46" i="13"/>
  <c r="T46" i="13"/>
  <c r="M46" i="13"/>
  <c r="F46" i="13"/>
  <c r="C49" i="13"/>
  <c r="B48" i="13"/>
  <c r="AG45" i="12"/>
  <c r="AK7" i="16" l="1"/>
  <c r="AK53" i="16"/>
  <c r="AK45" i="16"/>
  <c r="AK27" i="16"/>
  <c r="AK52" i="16"/>
  <c r="AK48" i="16"/>
  <c r="AK44" i="16"/>
  <c r="AK32" i="16"/>
  <c r="AK47" i="16"/>
  <c r="AK39" i="16"/>
  <c r="AK23" i="16"/>
  <c r="AK19" i="16"/>
  <c r="AK15" i="16"/>
  <c r="AK22" i="16"/>
  <c r="AK6" i="16"/>
  <c r="AK54" i="16"/>
  <c r="AK38" i="16"/>
  <c r="AK34" i="16"/>
  <c r="AK30" i="16"/>
  <c r="AK26" i="16"/>
  <c r="AK14" i="16"/>
  <c r="AK9" i="16"/>
  <c r="AK10" i="16"/>
  <c r="AK12" i="16"/>
  <c r="AK11" i="16"/>
  <c r="AK13" i="16"/>
  <c r="AK20" i="16"/>
  <c r="AK21" i="16"/>
  <c r="AK24" i="16"/>
  <c r="AK25" i="16"/>
  <c r="AK28" i="16"/>
  <c r="AK29" i="16"/>
  <c r="AK31" i="16"/>
  <c r="AK55" i="16"/>
  <c r="AK50" i="16"/>
  <c r="AK16" i="16"/>
  <c r="AK8" i="16"/>
  <c r="AK5" i="16"/>
  <c r="AK37" i="16"/>
  <c r="AK18" i="16"/>
  <c r="AK41" i="16"/>
  <c r="AK46" i="16"/>
  <c r="AK42" i="16"/>
  <c r="AK17" i="16"/>
  <c r="AK33" i="16"/>
  <c r="AK43" i="16"/>
  <c r="AK49" i="16"/>
  <c r="AK35" i="16"/>
  <c r="AK36" i="16"/>
  <c r="AK4" i="16"/>
  <c r="AK3" i="16"/>
  <c r="AK51" i="16"/>
  <c r="AK40" i="16"/>
  <c r="AK3" i="15"/>
  <c r="AK55" i="15"/>
  <c r="AK53" i="15"/>
  <c r="AK51" i="15"/>
  <c r="AK49" i="15"/>
  <c r="AK47" i="15"/>
  <c r="AK45" i="15"/>
  <c r="AK43" i="15"/>
  <c r="AK41" i="15"/>
  <c r="AK39" i="15"/>
  <c r="AK54" i="15"/>
  <c r="AK52" i="15"/>
  <c r="AK50" i="15"/>
  <c r="AK48" i="15"/>
  <c r="AK46" i="15"/>
  <c r="AK44" i="15"/>
  <c r="AK42" i="15"/>
  <c r="AK40" i="15"/>
  <c r="AN54" i="14"/>
  <c r="AN46" i="14"/>
  <c r="AO46" i="14" s="1"/>
  <c r="AN30" i="14"/>
  <c r="AO30" i="14" s="1"/>
  <c r="AN52" i="14"/>
  <c r="AO52" i="14" s="1"/>
  <c r="AN48" i="14"/>
  <c r="AO48" i="14" s="1"/>
  <c r="AN21" i="14"/>
  <c r="AO21" i="14" s="1"/>
  <c r="AN26" i="14"/>
  <c r="AO26" i="14" s="1"/>
  <c r="AN36" i="14"/>
  <c r="AO36" i="14" s="1"/>
  <c r="AN49" i="14"/>
  <c r="AN18" i="14"/>
  <c r="AO18" i="14" s="1"/>
  <c r="AN24" i="14"/>
  <c r="AO24" i="14" s="1"/>
  <c r="AN44" i="14"/>
  <c r="AO44" i="14" s="1"/>
  <c r="AN5" i="14"/>
  <c r="AJ44" i="13"/>
  <c r="AJ42" i="13"/>
  <c r="AN55" i="14"/>
  <c r="AN53" i="14"/>
  <c r="AN50" i="14"/>
  <c r="AN47" i="14"/>
  <c r="AJ45" i="13"/>
  <c r="AJ43" i="13"/>
  <c r="AJ41" i="13"/>
  <c r="AJ39" i="13"/>
  <c r="AN51" i="14"/>
  <c r="AJ40" i="13"/>
  <c r="AG38" i="12"/>
  <c r="AH38" i="12"/>
  <c r="AG39" i="12"/>
  <c r="AH39" i="12"/>
  <c r="AG40" i="12"/>
  <c r="AH40" i="12"/>
  <c r="AG41" i="12"/>
  <c r="AH41" i="12"/>
  <c r="AG42" i="12"/>
  <c r="AH42" i="12"/>
  <c r="AG43" i="12"/>
  <c r="AH43" i="12"/>
  <c r="AG44" i="12"/>
  <c r="AH44" i="12"/>
  <c r="AH45" i="12"/>
  <c r="AI45" i="12" s="1"/>
  <c r="AJ45" i="12" s="1"/>
  <c r="B47" i="12"/>
  <c r="B46" i="12"/>
  <c r="AH4" i="12"/>
  <c r="AH5" i="12"/>
  <c r="AH6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" i="12"/>
  <c r="AI3" i="21"/>
  <c r="AG3" i="21"/>
  <c r="AK45" i="13" l="1"/>
  <c r="AL46" i="15"/>
  <c r="AL46" i="16" s="1"/>
  <c r="AN46" i="17" s="1"/>
  <c r="AJ46" i="18" s="1"/>
  <c r="AM46" i="19" s="1"/>
  <c r="AJ46" i="20" s="1"/>
  <c r="AK46" i="21" s="1"/>
  <c r="AK46" i="22" s="1"/>
  <c r="AJ46" i="23" s="1"/>
  <c r="AL44" i="15"/>
  <c r="AL44" i="16" s="1"/>
  <c r="AN44" i="17" s="1"/>
  <c r="AJ44" i="18" s="1"/>
  <c r="AM44" i="19" s="1"/>
  <c r="AJ44" i="20" s="1"/>
  <c r="AK44" i="21" s="1"/>
  <c r="AK44" i="22" s="1"/>
  <c r="AJ44" i="23" s="1"/>
  <c r="AL48" i="15"/>
  <c r="AL48" i="16" s="1"/>
  <c r="AN48" i="17" s="1"/>
  <c r="AJ48" i="18" s="1"/>
  <c r="AM48" i="19" s="1"/>
  <c r="AJ48" i="20" s="1"/>
  <c r="AK48" i="21" s="1"/>
  <c r="AK48" i="22" s="1"/>
  <c r="AJ48" i="23" s="1"/>
  <c r="AL52" i="15"/>
  <c r="AL52" i="16" s="1"/>
  <c r="AN52" i="17" s="1"/>
  <c r="AJ52" i="18" s="1"/>
  <c r="AM52" i="19" s="1"/>
  <c r="AJ52" i="20" s="1"/>
  <c r="AK52" i="21" s="1"/>
  <c r="AK52" i="22" s="1"/>
  <c r="AJ52" i="23" s="1"/>
  <c r="AI39" i="12"/>
  <c r="AJ39" i="12" s="1"/>
  <c r="AK39" i="13" s="1"/>
  <c r="AO51" i="14" s="1"/>
  <c r="AL51" i="15" s="1"/>
  <c r="AL51" i="16" s="1"/>
  <c r="AN51" i="17" s="1"/>
  <c r="AJ51" i="18" s="1"/>
  <c r="AM51" i="19" s="1"/>
  <c r="AJ51" i="20" s="1"/>
  <c r="AK51" i="21" s="1"/>
  <c r="AK51" i="22" s="1"/>
  <c r="AJ51" i="23" s="1"/>
  <c r="AI44" i="12"/>
  <c r="AJ44" i="12" s="1"/>
  <c r="AK44" i="13" s="1"/>
  <c r="AI38" i="12"/>
  <c r="AJ38" i="12" s="1"/>
  <c r="AI43" i="12"/>
  <c r="AJ43" i="12" s="1"/>
  <c r="AK43" i="13" s="1"/>
  <c r="AI41" i="12"/>
  <c r="AJ41" i="12" s="1"/>
  <c r="AK41" i="13" s="1"/>
  <c r="AO54" i="14" s="1"/>
  <c r="AL54" i="15" s="1"/>
  <c r="AL54" i="16" s="1"/>
  <c r="AN54" i="17" s="1"/>
  <c r="AJ54" i="18" s="1"/>
  <c r="AM54" i="19" s="1"/>
  <c r="AJ54" i="20" s="1"/>
  <c r="AK54" i="21" s="1"/>
  <c r="AK54" i="22" s="1"/>
  <c r="AJ54" i="23" s="1"/>
  <c r="AI40" i="12"/>
  <c r="AJ40" i="12" s="1"/>
  <c r="AK40" i="13" s="1"/>
  <c r="AO53" i="14" s="1"/>
  <c r="AL53" i="15" s="1"/>
  <c r="AL53" i="16" s="1"/>
  <c r="AN53" i="17" s="1"/>
  <c r="AJ53" i="18" s="1"/>
  <c r="AM53" i="19" s="1"/>
  <c r="AJ53" i="20" s="1"/>
  <c r="AK53" i="21" s="1"/>
  <c r="AK53" i="22" s="1"/>
  <c r="AJ53" i="23" s="1"/>
  <c r="AI42" i="12"/>
  <c r="AJ42" i="12" s="1"/>
  <c r="AK42" i="13" s="1"/>
  <c r="AO55" i="14" s="1"/>
  <c r="AL55" i="15" s="1"/>
  <c r="AL55" i="16" s="1"/>
  <c r="AN55" i="17" s="1"/>
  <c r="AJ55" i="18" s="1"/>
  <c r="AM55" i="19" s="1"/>
  <c r="AJ55" i="20" s="1"/>
  <c r="AK55" i="21" s="1"/>
  <c r="AK55" i="22" s="1"/>
  <c r="AJ55" i="23" s="1"/>
  <c r="AJ3" i="22"/>
  <c r="AI11" i="20"/>
  <c r="AI5" i="20"/>
  <c r="AI37" i="20"/>
  <c r="AI9" i="20"/>
  <c r="AI7" i="20"/>
  <c r="AI38" i="20"/>
  <c r="AI34" i="20"/>
  <c r="AI32" i="20"/>
  <c r="AI30" i="20"/>
  <c r="AI28" i="20"/>
  <c r="AI26" i="20"/>
  <c r="AI24" i="20"/>
  <c r="AI22" i="20"/>
  <c r="AI20" i="20"/>
  <c r="AI18" i="20"/>
  <c r="AI16" i="20"/>
  <c r="AI14" i="20"/>
  <c r="AI12" i="20"/>
  <c r="AI10" i="20"/>
  <c r="AI8" i="20"/>
  <c r="AI6" i="20"/>
  <c r="AI4" i="20"/>
  <c r="AI35" i="20"/>
  <c r="AI33" i="20"/>
  <c r="AI31" i="20"/>
  <c r="AI29" i="20"/>
  <c r="AI27" i="20"/>
  <c r="AI25" i="20"/>
  <c r="AI23" i="20"/>
  <c r="AI21" i="20"/>
  <c r="AI19" i="20"/>
  <c r="AI17" i="20"/>
  <c r="AI15" i="20"/>
  <c r="AI13" i="20"/>
  <c r="AI36" i="20"/>
  <c r="AK3" i="17"/>
  <c r="AG3" i="17"/>
  <c r="AM3" i="17" s="1"/>
  <c r="AI4" i="13" l="1"/>
  <c r="AI5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" i="13"/>
  <c r="AK21" i="15" l="1"/>
  <c r="AK13" i="15"/>
  <c r="AK7" i="15"/>
  <c r="AK24" i="15"/>
  <c r="AK8" i="15"/>
  <c r="AK6" i="15"/>
  <c r="AK17" i="15"/>
  <c r="AK15" i="15"/>
  <c r="AK16" i="15"/>
  <c r="AK27" i="15"/>
  <c r="AK25" i="15"/>
  <c r="AK9" i="15"/>
  <c r="AK26" i="15"/>
  <c r="AK22" i="15"/>
  <c r="AK23" i="15"/>
  <c r="AK29" i="15"/>
  <c r="AK19" i="15"/>
  <c r="AK11" i="15"/>
  <c r="AK31" i="15"/>
  <c r="AK20" i="15"/>
  <c r="AK12" i="15"/>
  <c r="AK5" i="15"/>
  <c r="AK14" i="15"/>
  <c r="AK37" i="15"/>
  <c r="AK10" i="15"/>
  <c r="AK18" i="15"/>
  <c r="AK33" i="15"/>
  <c r="AK35" i="15"/>
  <c r="AK4" i="15"/>
  <c r="AK38" i="15"/>
  <c r="AK36" i="15"/>
  <c r="AK34" i="15"/>
  <c r="AK32" i="15"/>
  <c r="AK30" i="15"/>
  <c r="AK28" i="15"/>
  <c r="AN15" i="14"/>
  <c r="AN27" i="14"/>
  <c r="AN20" i="14"/>
  <c r="AN11" i="14"/>
  <c r="AN32" i="14"/>
  <c r="AN22" i="14"/>
  <c r="AN12" i="14"/>
  <c r="AN3" i="14"/>
  <c r="AN35" i="14"/>
  <c r="AN23" i="14"/>
  <c r="AN13" i="14"/>
  <c r="AN4" i="14"/>
  <c r="AN25" i="14"/>
  <c r="AN14" i="14"/>
  <c r="AN6" i="14"/>
  <c r="AN7" i="14"/>
  <c r="AN29" i="14"/>
  <c r="AN16" i="14"/>
  <c r="AN8" i="14"/>
  <c r="AN17" i="14"/>
  <c r="AN9" i="14"/>
  <c r="AN19" i="14"/>
  <c r="AN10" i="14"/>
  <c r="AN40" i="14"/>
  <c r="AN45" i="14"/>
  <c r="AN43" i="14"/>
  <c r="AN39" i="14"/>
  <c r="AN34" i="14"/>
  <c r="AN28" i="14"/>
  <c r="AN41" i="14"/>
  <c r="AN37" i="14"/>
  <c r="AN31" i="14"/>
  <c r="AN42" i="14"/>
  <c r="AN38" i="14"/>
  <c r="AN33" i="14"/>
  <c r="AF4" i="13"/>
  <c r="AG4" i="13"/>
  <c r="AH4" i="13"/>
  <c r="AF5" i="13"/>
  <c r="AG5" i="13"/>
  <c r="AH5" i="13"/>
  <c r="AF6" i="13"/>
  <c r="AG6" i="13"/>
  <c r="AH6" i="13"/>
  <c r="AF7" i="13"/>
  <c r="AG7" i="13"/>
  <c r="AH7" i="13"/>
  <c r="AF8" i="13"/>
  <c r="AG8" i="13"/>
  <c r="AH8" i="13"/>
  <c r="AF9" i="13"/>
  <c r="AG9" i="13"/>
  <c r="AH9" i="13"/>
  <c r="AF10" i="13"/>
  <c r="AG10" i="13"/>
  <c r="AH10" i="13"/>
  <c r="AF11" i="13"/>
  <c r="AG11" i="13"/>
  <c r="AH11" i="13"/>
  <c r="AF12" i="13"/>
  <c r="AG12" i="13"/>
  <c r="AH12" i="13"/>
  <c r="AF13" i="13"/>
  <c r="AG13" i="13"/>
  <c r="AH13" i="13"/>
  <c r="AF14" i="13"/>
  <c r="AG14" i="13"/>
  <c r="AH14" i="13"/>
  <c r="AF15" i="13"/>
  <c r="AG15" i="13"/>
  <c r="AH15" i="13"/>
  <c r="AF16" i="13"/>
  <c r="AG16" i="13"/>
  <c r="AH16" i="13"/>
  <c r="AF17" i="13"/>
  <c r="AG17" i="13"/>
  <c r="AH17" i="13"/>
  <c r="AF18" i="13"/>
  <c r="AG18" i="13"/>
  <c r="AH18" i="13"/>
  <c r="AF19" i="13"/>
  <c r="AG19" i="13"/>
  <c r="AH19" i="13"/>
  <c r="AF20" i="13"/>
  <c r="AG20" i="13"/>
  <c r="AH20" i="13"/>
  <c r="AF21" i="13"/>
  <c r="AG21" i="13"/>
  <c r="AH21" i="13"/>
  <c r="AF22" i="13"/>
  <c r="AG22" i="13"/>
  <c r="AH22" i="13"/>
  <c r="AF23" i="13"/>
  <c r="AG23" i="13"/>
  <c r="AH23" i="13"/>
  <c r="AF24" i="13"/>
  <c r="AG24" i="13"/>
  <c r="AH24" i="13"/>
  <c r="AF25" i="13"/>
  <c r="AG25" i="13"/>
  <c r="AH25" i="13"/>
  <c r="AF26" i="13"/>
  <c r="AG26" i="13"/>
  <c r="AH26" i="13"/>
  <c r="AF27" i="13"/>
  <c r="AG27" i="13"/>
  <c r="AH27" i="13"/>
  <c r="AF28" i="13"/>
  <c r="AG28" i="13"/>
  <c r="AH28" i="13"/>
  <c r="AF29" i="13"/>
  <c r="AG29" i="13"/>
  <c r="AH29" i="13"/>
  <c r="AF30" i="13"/>
  <c r="AG30" i="13"/>
  <c r="AH30" i="13"/>
  <c r="AF31" i="13"/>
  <c r="AG31" i="13"/>
  <c r="AH31" i="13"/>
  <c r="AF32" i="13"/>
  <c r="AG32" i="13"/>
  <c r="AH32" i="13"/>
  <c r="AF33" i="13"/>
  <c r="AG33" i="13"/>
  <c r="AH33" i="13"/>
  <c r="AF34" i="13"/>
  <c r="AG34" i="13"/>
  <c r="AH34" i="13"/>
  <c r="AF35" i="13"/>
  <c r="AG35" i="13"/>
  <c r="AH35" i="13"/>
  <c r="AF36" i="13"/>
  <c r="AG36" i="13"/>
  <c r="AH36" i="13"/>
  <c r="AF37" i="13"/>
  <c r="AG37" i="13"/>
  <c r="AH37" i="13"/>
  <c r="AF38" i="13"/>
  <c r="AG38" i="13"/>
  <c r="AH38" i="13"/>
  <c r="AH3" i="13"/>
  <c r="AG3" i="13"/>
  <c r="AF3" i="13"/>
  <c r="AI30" i="12" l="1"/>
  <c r="AJ30" i="12" s="1"/>
  <c r="AJ17" i="13"/>
  <c r="AJ34" i="13"/>
  <c r="AJ22" i="13"/>
  <c r="AJ11" i="13"/>
  <c r="AJ16" i="13"/>
  <c r="AJ5" i="13"/>
  <c r="AJ21" i="13"/>
  <c r="AJ29" i="13"/>
  <c r="AJ24" i="13"/>
  <c r="AJ23" i="13"/>
  <c r="AJ12" i="13"/>
  <c r="AJ13" i="13"/>
  <c r="AJ4" i="13"/>
  <c r="AJ6" i="13"/>
  <c r="AJ19" i="13"/>
  <c r="AJ14" i="13"/>
  <c r="AJ10" i="13"/>
  <c r="AJ15" i="13"/>
  <c r="AJ28" i="13"/>
  <c r="AJ33" i="13"/>
  <c r="AK33" i="13" s="1"/>
  <c r="AO42" i="14" s="1"/>
  <c r="AL42" i="15" s="1"/>
  <c r="AL42" i="16" s="1"/>
  <c r="AN42" i="17" s="1"/>
  <c r="AJ42" i="18" s="1"/>
  <c r="AM42" i="19" s="1"/>
  <c r="AJ42" i="20" s="1"/>
  <c r="AK42" i="21" s="1"/>
  <c r="AK42" i="22" s="1"/>
  <c r="AJ42" i="23" s="1"/>
  <c r="AJ37" i="13"/>
  <c r="AK37" i="13" s="1"/>
  <c r="AO49" i="14" s="1"/>
  <c r="AL49" i="15" s="1"/>
  <c r="AL49" i="16" s="1"/>
  <c r="AN49" i="17" s="1"/>
  <c r="AJ49" i="18" s="1"/>
  <c r="AM49" i="19" s="1"/>
  <c r="AJ49" i="20" s="1"/>
  <c r="AK49" i="21" s="1"/>
  <c r="AK49" i="22" s="1"/>
  <c r="AJ49" i="23" s="1"/>
  <c r="AJ7" i="13"/>
  <c r="AJ18" i="13"/>
  <c r="AJ30" i="13"/>
  <c r="AJ31" i="13"/>
  <c r="AK31" i="13" s="1"/>
  <c r="AO40" i="14" s="1"/>
  <c r="AL40" i="15" s="1"/>
  <c r="AL40" i="16" s="1"/>
  <c r="AN40" i="17" s="1"/>
  <c r="AJ40" i="18" s="1"/>
  <c r="AM40" i="19" s="1"/>
  <c r="AJ40" i="20" s="1"/>
  <c r="AK40" i="21" s="1"/>
  <c r="AK40" i="22" s="1"/>
  <c r="AJ40" i="23" s="1"/>
  <c r="AJ35" i="13"/>
  <c r="AJ3" i="13"/>
  <c r="AJ27" i="13"/>
  <c r="AJ9" i="13"/>
  <c r="AJ8" i="13"/>
  <c r="AJ38" i="13"/>
  <c r="AJ25" i="13"/>
  <c r="AJ20" i="13"/>
  <c r="AJ26" i="13"/>
  <c r="AJ32" i="13"/>
  <c r="AJ36" i="13"/>
  <c r="AK36" i="13" s="1"/>
  <c r="AO47" i="14" s="1"/>
  <c r="AL47" i="15" s="1"/>
  <c r="AL47" i="16" s="1"/>
  <c r="AN47" i="17" s="1"/>
  <c r="AJ47" i="18" s="1"/>
  <c r="AM47" i="19" s="1"/>
  <c r="AJ47" i="20" s="1"/>
  <c r="AK47" i="21" s="1"/>
  <c r="AK47" i="22" s="1"/>
  <c r="AJ47" i="23" s="1"/>
  <c r="AI37" i="12"/>
  <c r="AJ37" i="12" s="1"/>
  <c r="AI32" i="12"/>
  <c r="AJ32" i="12" s="1"/>
  <c r="AI27" i="12"/>
  <c r="AJ27" i="12" s="1"/>
  <c r="AI26" i="12"/>
  <c r="AJ26" i="12" s="1"/>
  <c r="AI34" i="12"/>
  <c r="AJ34" i="12" s="1"/>
  <c r="AI36" i="12"/>
  <c r="AJ36" i="12" s="1"/>
  <c r="AI29" i="12"/>
  <c r="AJ29" i="12" s="1"/>
  <c r="AI28" i="12"/>
  <c r="AJ28" i="12" s="1"/>
  <c r="AI35" i="12"/>
  <c r="AJ35" i="12" s="1"/>
  <c r="AI33" i="12"/>
  <c r="AJ33" i="12" s="1"/>
  <c r="AI31" i="12"/>
  <c r="AJ31" i="12" s="1"/>
  <c r="AJ37" i="21"/>
  <c r="AJ38" i="21"/>
  <c r="AK29" i="13" l="1"/>
  <c r="AO38" i="14" s="1"/>
  <c r="AK32" i="13"/>
  <c r="AO41" i="14" s="1"/>
  <c r="AL41" i="15" s="1"/>
  <c r="AL41" i="16" s="1"/>
  <c r="AN41" i="17" s="1"/>
  <c r="AJ41" i="18" s="1"/>
  <c r="AM41" i="19" s="1"/>
  <c r="AJ41" i="20" s="1"/>
  <c r="AK41" i="21" s="1"/>
  <c r="AK41" i="22" s="1"/>
  <c r="AJ41" i="23" s="1"/>
  <c r="AK38" i="13"/>
  <c r="AO50" i="14" s="1"/>
  <c r="AL50" i="15" s="1"/>
  <c r="AL50" i="16" s="1"/>
  <c r="AN50" i="17" s="1"/>
  <c r="AJ50" i="18" s="1"/>
  <c r="AM50" i="19" s="1"/>
  <c r="AJ50" i="20" s="1"/>
  <c r="AK50" i="21" s="1"/>
  <c r="AK50" i="22" s="1"/>
  <c r="AJ50" i="23" s="1"/>
  <c r="AK34" i="13"/>
  <c r="AO43" i="14" s="1"/>
  <c r="AL43" i="15" s="1"/>
  <c r="AL43" i="16" s="1"/>
  <c r="AN43" i="17" s="1"/>
  <c r="AJ43" i="18" s="1"/>
  <c r="AM43" i="19" s="1"/>
  <c r="AJ43" i="20" s="1"/>
  <c r="AK43" i="21" s="1"/>
  <c r="AK43" i="22" s="1"/>
  <c r="AJ43" i="23" s="1"/>
  <c r="AK35" i="13"/>
  <c r="AO45" i="14" s="1"/>
  <c r="AL45" i="15" s="1"/>
  <c r="AL45" i="16" s="1"/>
  <c r="AN45" i="17" s="1"/>
  <c r="AJ45" i="18" s="1"/>
  <c r="AM45" i="19" s="1"/>
  <c r="AJ45" i="20" s="1"/>
  <c r="AK45" i="21" s="1"/>
  <c r="AK45" i="22" s="1"/>
  <c r="AJ45" i="23" s="1"/>
  <c r="AK27" i="13"/>
  <c r="AO35" i="14" s="1"/>
  <c r="AK30" i="13"/>
  <c r="AO39" i="14" s="1"/>
  <c r="AL39" i="15" s="1"/>
  <c r="AL39" i="16" s="1"/>
  <c r="AN39" i="17" s="1"/>
  <c r="AJ39" i="18" s="1"/>
  <c r="AM39" i="19" s="1"/>
  <c r="AJ39" i="20" s="1"/>
  <c r="AK39" i="21" s="1"/>
  <c r="AK39" i="22" s="1"/>
  <c r="AJ39" i="23" s="1"/>
  <c r="AK28" i="13"/>
  <c r="AO37" i="14" s="1"/>
  <c r="AK26" i="13"/>
  <c r="AO34" i="14" s="1"/>
  <c r="AL35" i="15" l="1"/>
  <c r="AL36" i="15"/>
  <c r="AL30" i="15"/>
  <c r="AI22" i="12"/>
  <c r="AI15" i="12"/>
  <c r="AI23" i="12" l="1"/>
  <c r="AJ23" i="12" s="1"/>
  <c r="AK23" i="13" s="1"/>
  <c r="AO31" i="14" s="1"/>
  <c r="AI3" i="12"/>
  <c r="AJ3" i="12" s="1"/>
  <c r="AI25" i="12"/>
  <c r="AJ25" i="12" s="1"/>
  <c r="AK25" i="13" s="1"/>
  <c r="AO33" i="14" s="1"/>
  <c r="AL33" i="15" s="1"/>
  <c r="AI21" i="12"/>
  <c r="AJ21" i="12" s="1"/>
  <c r="AK21" i="13" s="1"/>
  <c r="AO28" i="14" s="1"/>
  <c r="AI13" i="12"/>
  <c r="AJ13" i="12" s="1"/>
  <c r="AK6" i="13" s="1"/>
  <c r="AO8" i="14" s="1"/>
  <c r="AL8" i="15" s="1"/>
  <c r="AI6" i="12"/>
  <c r="AJ6" i="12" s="1"/>
  <c r="AI8" i="12"/>
  <c r="AJ8" i="12" s="1"/>
  <c r="AI12" i="12"/>
  <c r="AJ12" i="12" s="1"/>
  <c r="AK4" i="13" s="1"/>
  <c r="AO3" i="14" s="1"/>
  <c r="AI9" i="12"/>
  <c r="AJ9" i="12" s="1"/>
  <c r="AI24" i="12"/>
  <c r="AI11" i="12"/>
  <c r="AJ11" i="12" s="1"/>
  <c r="AI10" i="12"/>
  <c r="AJ10" i="12" s="1"/>
  <c r="AI14" i="12"/>
  <c r="AJ14" i="12" s="1"/>
  <c r="AI7" i="12"/>
  <c r="AJ7" i="12" s="1"/>
  <c r="AI19" i="12"/>
  <c r="AJ19" i="12" s="1"/>
  <c r="AK19" i="13" s="1"/>
  <c r="AO25" i="14" s="1"/>
  <c r="AI20" i="12"/>
  <c r="AJ20" i="12" s="1"/>
  <c r="AK20" i="13" s="1"/>
  <c r="AI16" i="12"/>
  <c r="AJ16" i="12" s="1"/>
  <c r="AI4" i="12"/>
  <c r="AI18" i="12"/>
  <c r="AJ18" i="12" s="1"/>
  <c r="AI17" i="12"/>
  <c r="AJ17" i="12" s="1"/>
  <c r="AI5" i="12"/>
  <c r="AJ15" i="12"/>
  <c r="AL26" i="15" l="1"/>
  <c r="AO27" i="14"/>
  <c r="AL25" i="15"/>
  <c r="AL31" i="15"/>
  <c r="AL37" i="15"/>
  <c r="AK14" i="13"/>
  <c r="AO17" i="14" s="1"/>
  <c r="AO9" i="14"/>
  <c r="AL9" i="15" s="1"/>
  <c r="AK7" i="13"/>
  <c r="AO10" i="14" s="1"/>
  <c r="AL10" i="15" s="1"/>
  <c r="AK18" i="13"/>
  <c r="AO23" i="14" s="1"/>
  <c r="AK10" i="13"/>
  <c r="AK13" i="13"/>
  <c r="AK16" i="13"/>
  <c r="AO20" i="14" s="1"/>
  <c r="AK5" i="13"/>
  <c r="AK8" i="13"/>
  <c r="AK9" i="13"/>
  <c r="AK11" i="13"/>
  <c r="AK12" i="13"/>
  <c r="AL38" i="15"/>
  <c r="AL38" i="16" s="1"/>
  <c r="AK3" i="13"/>
  <c r="AO5" i="14" s="1"/>
  <c r="AI3" i="23"/>
  <c r="AJ24" i="12"/>
  <c r="AK24" i="13" s="1"/>
  <c r="AJ22" i="12"/>
  <c r="AK22" i="13" s="1"/>
  <c r="AN38" i="17" l="1"/>
  <c r="AO12" i="14"/>
  <c r="AL12" i="15" s="1"/>
  <c r="AO29" i="14"/>
  <c r="AL29" i="15" s="1"/>
  <c r="AO32" i="14"/>
  <c r="AL32" i="15" s="1"/>
  <c r="AO11" i="14"/>
  <c r="AL11" i="15" s="1"/>
  <c r="AO7" i="14"/>
  <c r="AL7" i="15" s="1"/>
  <c r="AO4" i="14"/>
  <c r="AO13" i="14"/>
  <c r="AL13" i="15" s="1"/>
  <c r="AL18" i="15"/>
  <c r="AO16" i="14"/>
  <c r="AL16" i="15" s="1"/>
  <c r="AL17" i="15"/>
  <c r="AO15" i="14"/>
  <c r="AL15" i="15" s="1"/>
  <c r="AO14" i="14"/>
  <c r="AL14" i="15" s="1"/>
  <c r="AL24" i="15"/>
  <c r="AL28" i="15"/>
  <c r="AL34" i="15"/>
  <c r="AL34" i="16" s="1"/>
  <c r="AK15" i="13"/>
  <c r="AO19" i="14" s="1"/>
  <c r="AL19" i="15" s="1"/>
  <c r="AL21" i="15"/>
  <c r="AK17" i="13"/>
  <c r="AO22" i="14" s="1"/>
  <c r="AL37" i="16"/>
  <c r="AL36" i="16"/>
  <c r="AL35" i="16"/>
  <c r="AJ35" i="21"/>
  <c r="AJ36" i="21"/>
  <c r="AJ18" i="21"/>
  <c r="AJ34" i="21"/>
  <c r="AJ38" i="18" l="1"/>
  <c r="AM38" i="19" s="1"/>
  <c r="AJ38" i="20" s="1"/>
  <c r="AK38" i="21" s="1"/>
  <c r="AK38" i="22" s="1"/>
  <c r="AJ38" i="23" s="1"/>
  <c r="AN37" i="17"/>
  <c r="AN34" i="17"/>
  <c r="AN36" i="17"/>
  <c r="AN35" i="17"/>
  <c r="AL23" i="15"/>
  <c r="AL27" i="15"/>
  <c r="AL20" i="15"/>
  <c r="AL22" i="15"/>
  <c r="AJ36" i="18" l="1"/>
  <c r="AM36" i="19" s="1"/>
  <c r="AJ36" i="20" s="1"/>
  <c r="AK36" i="21" s="1"/>
  <c r="AK36" i="22" s="1"/>
  <c r="AJ36" i="23" s="1"/>
  <c r="AJ34" i="18"/>
  <c r="AM34" i="19" s="1"/>
  <c r="AJ34" i="20" s="1"/>
  <c r="AK34" i="21" s="1"/>
  <c r="AK34" i="22" s="1"/>
  <c r="AJ34" i="23" s="1"/>
  <c r="AM37" i="19"/>
  <c r="AJ37" i="20" s="1"/>
  <c r="AK37" i="21" s="1"/>
  <c r="AK37" i="22" s="1"/>
  <c r="AJ37" i="23" s="1"/>
  <c r="AJ37" i="18"/>
  <c r="AJ35" i="18"/>
  <c r="AM35" i="19" s="1"/>
  <c r="AJ35" i="20" s="1"/>
  <c r="AK35" i="21" s="1"/>
  <c r="AK35" i="22" s="1"/>
  <c r="AJ35" i="23" s="1"/>
  <c r="AL18" i="16"/>
  <c r="AN18" i="17" s="1"/>
  <c r="AJ18" i="18" s="1"/>
  <c r="AM18" i="19" l="1"/>
  <c r="AO6" i="14"/>
  <c r="AL6" i="15" s="1"/>
  <c r="AJ18" i="20" l="1"/>
  <c r="AK18" i="21" s="1"/>
  <c r="AK18" i="22" s="1"/>
  <c r="AJ18" i="23" s="1"/>
  <c r="AJ12" i="21"/>
  <c r="AJ4" i="21"/>
  <c r="AJ29" i="21"/>
  <c r="AJ31" i="21"/>
  <c r="AJ23" i="21"/>
  <c r="AJ24" i="21"/>
  <c r="AJ19" i="21"/>
  <c r="AJ7" i="21"/>
  <c r="AJ26" i="21"/>
  <c r="AJ11" i="21"/>
  <c r="AJ17" i="21"/>
  <c r="AJ30" i="21"/>
  <c r="AJ13" i="21"/>
  <c r="AJ5" i="21"/>
  <c r="AJ33" i="21"/>
  <c r="AJ20" i="21"/>
  <c r="AJ14" i="21"/>
  <c r="AJ8" i="21"/>
  <c r="AJ21" i="21"/>
  <c r="AJ15" i="21"/>
  <c r="AJ9" i="21"/>
  <c r="AJ28" i="21"/>
  <c r="AJ22" i="21"/>
  <c r="AJ16" i="21"/>
  <c r="AJ10" i="21"/>
  <c r="AJ27" i="21"/>
  <c r="AJ3" i="21"/>
  <c r="AJ32" i="21"/>
  <c r="AJ25" i="21"/>
  <c r="AJ6" i="21"/>
  <c r="AL5" i="15" l="1"/>
  <c r="AL4" i="15"/>
  <c r="AL14" i="16"/>
  <c r="AN14" i="17" s="1"/>
  <c r="AJ14" i="18" s="1"/>
  <c r="AL3" i="15"/>
  <c r="AL3" i="16" s="1"/>
  <c r="AN3" i="17" s="1"/>
  <c r="AJ3" i="18" s="1"/>
  <c r="AJ4" i="12"/>
  <c r="AL6" i="16"/>
  <c r="AN6" i="17" s="1"/>
  <c r="AJ6" i="18" s="1"/>
  <c r="AJ5" i="12"/>
  <c r="AL13" i="16"/>
  <c r="AN13" i="17" s="1"/>
  <c r="AJ13" i="18" s="1"/>
  <c r="AL29" i="16"/>
  <c r="AN29" i="17" s="1"/>
  <c r="AJ29" i="18" s="1"/>
  <c r="AM13" i="19" l="1"/>
  <c r="AM29" i="19"/>
  <c r="AM3" i="19"/>
  <c r="AJ3" i="20" s="1"/>
  <c r="AK3" i="21" s="1"/>
  <c r="AK3" i="22" s="1"/>
  <c r="AJ3" i="23" s="1"/>
  <c r="AM6" i="19"/>
  <c r="AM14" i="19"/>
  <c r="AL16" i="16"/>
  <c r="AN16" i="17" s="1"/>
  <c r="AJ16" i="18" s="1"/>
  <c r="AL22" i="16"/>
  <c r="AN22" i="17" s="1"/>
  <c r="AJ22" i="18" s="1"/>
  <c r="AL5" i="16"/>
  <c r="AN5" i="17" s="1"/>
  <c r="AJ5" i="18" s="1"/>
  <c r="AL17" i="16"/>
  <c r="AN17" i="17" s="1"/>
  <c r="AJ17" i="18" s="1"/>
  <c r="AL15" i="16"/>
  <c r="AN15" i="17" s="1"/>
  <c r="AJ15" i="18" s="1"/>
  <c r="AL21" i="16"/>
  <c r="AN21" i="17" s="1"/>
  <c r="AJ21" i="18" s="1"/>
  <c r="AL25" i="16"/>
  <c r="AN25" i="17" s="1"/>
  <c r="AJ25" i="18" s="1"/>
  <c r="AL20" i="16"/>
  <c r="AN20" i="17" s="1"/>
  <c r="AJ20" i="18" s="1"/>
  <c r="AL24" i="16"/>
  <c r="AN24" i="17" s="1"/>
  <c r="AJ24" i="18" s="1"/>
  <c r="AL23" i="16"/>
  <c r="AN23" i="17" s="1"/>
  <c r="AJ23" i="18" s="1"/>
  <c r="AL31" i="16"/>
  <c r="AN31" i="17" s="1"/>
  <c r="AJ31" i="18" s="1"/>
  <c r="AL27" i="16"/>
  <c r="AN27" i="17" s="1"/>
  <c r="AJ27" i="18" s="1"/>
  <c r="AL32" i="16"/>
  <c r="AN32" i="17" s="1"/>
  <c r="AJ32" i="18" s="1"/>
  <c r="AL28" i="16"/>
  <c r="AN28" i="17" s="1"/>
  <c r="AJ28" i="18" s="1"/>
  <c r="AL19" i="16"/>
  <c r="AN19" i="17" s="1"/>
  <c r="AJ19" i="18" s="1"/>
  <c r="AL12" i="16"/>
  <c r="AN12" i="17" s="1"/>
  <c r="AJ12" i="18" s="1"/>
  <c r="AL11" i="16"/>
  <c r="AN11" i="17" s="1"/>
  <c r="AJ11" i="18" s="1"/>
  <c r="AL9" i="16"/>
  <c r="AN9" i="17" s="1"/>
  <c r="AJ9" i="18" s="1"/>
  <c r="AL30" i="16"/>
  <c r="AN30" i="17" s="1"/>
  <c r="AJ30" i="18" s="1"/>
  <c r="AL26" i="16"/>
  <c r="AN26" i="17" s="1"/>
  <c r="AJ26" i="18" s="1"/>
  <c r="AL10" i="16"/>
  <c r="AN10" i="17" s="1"/>
  <c r="AJ10" i="18" s="1"/>
  <c r="AL8" i="16"/>
  <c r="AN8" i="17" s="1"/>
  <c r="AJ8" i="18" s="1"/>
  <c r="AL7" i="16"/>
  <c r="AN7" i="17" s="1"/>
  <c r="AJ7" i="18" s="1"/>
  <c r="AL33" i="16"/>
  <c r="AN33" i="17" s="1"/>
  <c r="AJ33" i="18" s="1"/>
  <c r="AJ14" i="20" l="1"/>
  <c r="AK14" i="21" s="1"/>
  <c r="AK14" i="22" s="1"/>
  <c r="AJ14" i="23" s="1"/>
  <c r="AJ29" i="20"/>
  <c r="AK29" i="21" s="1"/>
  <c r="AK29" i="22" s="1"/>
  <c r="AJ29" i="23" s="1"/>
  <c r="AJ13" i="20"/>
  <c r="AK13" i="21" s="1"/>
  <c r="AK13" i="22" s="1"/>
  <c r="AJ13" i="23" s="1"/>
  <c r="AJ6" i="20"/>
  <c r="AK6" i="21" s="1"/>
  <c r="AK6" i="22" s="1"/>
  <c r="AJ6" i="23" s="1"/>
  <c r="AM16" i="19"/>
  <c r="AM17" i="19"/>
  <c r="AM24" i="19"/>
  <c r="AM5" i="19"/>
  <c r="AM11" i="19"/>
  <c r="AM19" i="19"/>
  <c r="AM9" i="19"/>
  <c r="AM7" i="19"/>
  <c r="AM10" i="19"/>
  <c r="AM28" i="19"/>
  <c r="AM21" i="19"/>
  <c r="AM20" i="19"/>
  <c r="AM25" i="19"/>
  <c r="AM32" i="19"/>
  <c r="AM15" i="19"/>
  <c r="AM23" i="19"/>
  <c r="AM22" i="19"/>
  <c r="AM8" i="19"/>
  <c r="AM26" i="19"/>
  <c r="AM27" i="19"/>
  <c r="AM33" i="19"/>
  <c r="AM12" i="19"/>
  <c r="AM30" i="19"/>
  <c r="AM31" i="19"/>
  <c r="AL4" i="16"/>
  <c r="AN4" i="17" s="1"/>
  <c r="AJ4" i="18" s="1"/>
  <c r="AJ22" i="20" l="1"/>
  <c r="AK22" i="21" s="1"/>
  <c r="AK22" i="22" s="1"/>
  <c r="AJ22" i="23" s="1"/>
  <c r="AJ16" i="20"/>
  <c r="AK16" i="21" s="1"/>
  <c r="AK16" i="22" s="1"/>
  <c r="AJ16" i="23" s="1"/>
  <c r="AJ23" i="20"/>
  <c r="AK23" i="21" s="1"/>
  <c r="AK23" i="22" s="1"/>
  <c r="AJ23" i="23" s="1"/>
  <c r="AJ7" i="20"/>
  <c r="AK7" i="21" s="1"/>
  <c r="AK7" i="22" s="1"/>
  <c r="AJ7" i="23" s="1"/>
  <c r="AJ9" i="20"/>
  <c r="AK9" i="21" s="1"/>
  <c r="AK9" i="22" s="1"/>
  <c r="AJ9" i="23" s="1"/>
  <c r="AJ19" i="20"/>
  <c r="AK19" i="21" s="1"/>
  <c r="AK19" i="22" s="1"/>
  <c r="AJ19" i="23" s="1"/>
  <c r="AJ25" i="20"/>
  <c r="AK25" i="21" s="1"/>
  <c r="AK25" i="22" s="1"/>
  <c r="AJ25" i="23" s="1"/>
  <c r="AJ11" i="20"/>
  <c r="AK11" i="21" s="1"/>
  <c r="AK11" i="22" s="1"/>
  <c r="AJ11" i="23" s="1"/>
  <c r="AJ27" i="20"/>
  <c r="AK27" i="21" s="1"/>
  <c r="AK27" i="22" s="1"/>
  <c r="AJ27" i="23" s="1"/>
  <c r="AJ20" i="20"/>
  <c r="AK20" i="21" s="1"/>
  <c r="AK20" i="22" s="1"/>
  <c r="AJ20" i="23" s="1"/>
  <c r="AJ31" i="20"/>
  <c r="AK31" i="21" s="1"/>
  <c r="AK31" i="22" s="1"/>
  <c r="AJ31" i="23" s="1"/>
  <c r="AJ15" i="20"/>
  <c r="AK15" i="21" s="1"/>
  <c r="AK15" i="22" s="1"/>
  <c r="AJ15" i="23" s="1"/>
  <c r="AJ12" i="20"/>
  <c r="AK12" i="21" s="1"/>
  <c r="AK12" i="22" s="1"/>
  <c r="AJ12" i="23" s="1"/>
  <c r="AJ24" i="20"/>
  <c r="AK24" i="21" s="1"/>
  <c r="AK24" i="22" s="1"/>
  <c r="AJ24" i="23" s="1"/>
  <c r="AJ8" i="20"/>
  <c r="AK8" i="21" s="1"/>
  <c r="AK8" i="22" s="1"/>
  <c r="AJ8" i="23" s="1"/>
  <c r="AJ28" i="20"/>
  <c r="AK28" i="21" s="1"/>
  <c r="AK28" i="22" s="1"/>
  <c r="AJ28" i="23" s="1"/>
  <c r="AJ17" i="20"/>
  <c r="AK17" i="21" s="1"/>
  <c r="AK17" i="22" s="1"/>
  <c r="AJ17" i="23" s="1"/>
  <c r="AJ26" i="20"/>
  <c r="AK26" i="21" s="1"/>
  <c r="AK26" i="22" s="1"/>
  <c r="AJ26" i="23" s="1"/>
  <c r="AJ33" i="20"/>
  <c r="AK33" i="21" s="1"/>
  <c r="AK33" i="22" s="1"/>
  <c r="AJ33" i="23" s="1"/>
  <c r="AJ30" i="20"/>
  <c r="AK30" i="21" s="1"/>
  <c r="AK30" i="22" s="1"/>
  <c r="AJ30" i="23" s="1"/>
  <c r="AJ10" i="20"/>
  <c r="AK10" i="21" s="1"/>
  <c r="AK10" i="22" s="1"/>
  <c r="AJ10" i="23" s="1"/>
  <c r="AJ21" i="20"/>
  <c r="AK21" i="21" s="1"/>
  <c r="AK21" i="22" s="1"/>
  <c r="AJ21" i="23" s="1"/>
  <c r="AJ32" i="20"/>
  <c r="AK32" i="21" s="1"/>
  <c r="AK32" i="22" s="1"/>
  <c r="AJ32" i="23" s="1"/>
  <c r="AJ5" i="20"/>
  <c r="AK5" i="21" s="1"/>
  <c r="AK5" i="22" s="1"/>
  <c r="AJ5" i="23" s="1"/>
  <c r="AM4" i="19"/>
  <c r="AJ4" i="20" l="1"/>
  <c r="AK4" i="21" s="1"/>
  <c r="AK4" i="22" s="1"/>
  <c r="AJ4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tc={C48E8C23-B821-417B-95E3-C030DCD79F4B}</author>
  </authors>
  <commentList>
    <comment ref="Z47" authorId="0" shapeId="0" xr:uid="{C48E8C23-B821-417B-95E3-C030DCD79F4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Rainkirche</t>
      </text>
    </comment>
  </commentList>
</comments>
</file>

<file path=xl/sharedStrings.xml><?xml version="1.0" encoding="utf-8"?>
<sst xmlns="http://schemas.openxmlformats.org/spreadsheetml/2006/main" count="2927" uniqueCount="110">
  <si>
    <t>Oktober</t>
  </si>
  <si>
    <t>Mo</t>
  </si>
  <si>
    <t>Di</t>
  </si>
  <si>
    <t>Mi</t>
  </si>
  <si>
    <t>Do</t>
  </si>
  <si>
    <t>Fr</t>
  </si>
  <si>
    <t>Sa</t>
  </si>
  <si>
    <t>So</t>
  </si>
  <si>
    <t>9.00</t>
  </si>
  <si>
    <t>18.00</t>
  </si>
  <si>
    <t>aktuelles Monat</t>
  </si>
  <si>
    <t>Niederbacher Joseph</t>
  </si>
  <si>
    <t>Pahl Johanna</t>
  </si>
  <si>
    <t>gesamt</t>
  </si>
  <si>
    <t>November</t>
  </si>
  <si>
    <t>Dezember</t>
  </si>
  <si>
    <t>7.00</t>
  </si>
  <si>
    <t>16.00</t>
  </si>
  <si>
    <t>22.00</t>
  </si>
  <si>
    <t>Jänner</t>
  </si>
  <si>
    <t>19.30</t>
  </si>
  <si>
    <t>10.00</t>
  </si>
  <si>
    <t>17.00</t>
  </si>
  <si>
    <t>15.00</t>
  </si>
  <si>
    <t>20.00</t>
  </si>
  <si>
    <t>Bettoni Amelie</t>
  </si>
  <si>
    <t>Foraboschi Isabel</t>
  </si>
  <si>
    <t>Gremes Maja</t>
  </si>
  <si>
    <t>Gritsch Hanna Maria</t>
  </si>
  <si>
    <t>Mayr Leo</t>
  </si>
  <si>
    <t>Mutzig Sophie Rosalie</t>
  </si>
  <si>
    <t>Niederbacher David</t>
  </si>
  <si>
    <t>Pahl Gabriel</t>
  </si>
  <si>
    <t xml:space="preserve">Knapp Anna </t>
  </si>
  <si>
    <t>Februar</t>
  </si>
  <si>
    <t>März</t>
  </si>
  <si>
    <t>April</t>
  </si>
  <si>
    <t>Mai</t>
  </si>
  <si>
    <t>Falk Lian Joel</t>
  </si>
  <si>
    <t>Falk Joey Noel</t>
  </si>
  <si>
    <t>Pichler Valentina</t>
  </si>
  <si>
    <t>Bachlechner Greta</t>
  </si>
  <si>
    <t>Engl Max</t>
  </si>
  <si>
    <t>Taschler Noah</t>
  </si>
  <si>
    <t>Pramstaller Ida</t>
  </si>
  <si>
    <t>Sangermano Elena</t>
  </si>
  <si>
    <t>Ausserhofer Julia</t>
  </si>
  <si>
    <t>Oberegger Emma Martina</t>
  </si>
  <si>
    <t>Juni</t>
  </si>
  <si>
    <t>Juli</t>
  </si>
  <si>
    <t>August</t>
  </si>
  <si>
    <t>Antulov Andreas</t>
  </si>
  <si>
    <t>Antulov Matthias</t>
  </si>
  <si>
    <t>Falk Fynn Luca</t>
  </si>
  <si>
    <t>Foppa Leopold</t>
  </si>
  <si>
    <t>Gremes Alexia</t>
  </si>
  <si>
    <t>Lesniak Vivien</t>
  </si>
  <si>
    <t>Marcher Andreas</t>
  </si>
  <si>
    <t>Mutzig Carolina</t>
  </si>
  <si>
    <t>Obermair Hanna</t>
  </si>
  <si>
    <t>Pallhuber Zoe</t>
  </si>
  <si>
    <t>Stolzlechner Greta</t>
  </si>
  <si>
    <t>Weissensteiner Johann</t>
  </si>
  <si>
    <t>6.30</t>
  </si>
  <si>
    <t>Waldfriedhof 17.00</t>
  </si>
  <si>
    <t>Reichegger Angela</t>
  </si>
  <si>
    <t>Volgger Teresa</t>
  </si>
  <si>
    <t xml:space="preserve">Rainkirche </t>
  </si>
  <si>
    <t>Altersheim</t>
  </si>
  <si>
    <t xml:space="preserve">nach den Roraten um 6.30 Uhr gibt es ein kleines Frühstück (Hefezopf und Tee) </t>
  </si>
  <si>
    <t>September</t>
  </si>
  <si>
    <t xml:space="preserve">Bitte nehmt als Eltern den MinistrantInnen eine Trinkflasche bei den Prozessionen mit. Es kann sehr heiß werden! </t>
  </si>
  <si>
    <t xml:space="preserve">Freiwillig ministrieren können die Kinder immer und zu jeder Zeit! </t>
  </si>
  <si>
    <t>Wisthaler Sina</t>
  </si>
  <si>
    <t>Mair Hannah Luna</t>
  </si>
  <si>
    <t>Oberhammer Ellie</t>
  </si>
  <si>
    <t>Glira Greta</t>
  </si>
  <si>
    <t>Clara Glira</t>
  </si>
  <si>
    <t>Forer Ludwig</t>
  </si>
  <si>
    <t>Tinkhauser Amy</t>
  </si>
  <si>
    <t>x</t>
  </si>
  <si>
    <t xml:space="preserve">Innerbichler Johannes </t>
  </si>
  <si>
    <t>Clara Giulia</t>
  </si>
  <si>
    <t xml:space="preserve">es ministriert der Seminarist Joseph Jordan mit Julia </t>
  </si>
  <si>
    <t xml:space="preserve">25.11. um 18 Uhr findet die Messe in der Rainkirche statt- Patrozinium - Treffpunkt oben in der Rainkirche wie immer 10-15 min vor der Messe in der Sakristei </t>
  </si>
  <si>
    <t xml:space="preserve">Am 1.11. um 14 Uhr bitten wir all jene zu ministrieren, die mit ihren Eltern die Gräber in Bruneck am Friedhof besuchen. Danke für eure Bereitschaft </t>
  </si>
  <si>
    <t>Prieth Adrian</t>
  </si>
  <si>
    <t>Mair Damian</t>
  </si>
  <si>
    <t>Leitner Lea</t>
  </si>
  <si>
    <t>Tripodi Valentina</t>
  </si>
  <si>
    <t>Oberegger Paul Ludwig</t>
  </si>
  <si>
    <t>Huber Lucas Felix</t>
  </si>
  <si>
    <t>Gremes Emma</t>
  </si>
  <si>
    <t>Mutschlechner Nils</t>
  </si>
  <si>
    <t>Rubner Jakob</t>
  </si>
  <si>
    <t>Sangermano Marco</t>
  </si>
  <si>
    <t>10.30</t>
  </si>
  <si>
    <t>X</t>
  </si>
  <si>
    <t>Ursulinen               10.30</t>
  </si>
  <si>
    <t xml:space="preserve">Ursulinen </t>
  </si>
  <si>
    <t xml:space="preserve">plus Montag nicht </t>
  </si>
  <si>
    <t xml:space="preserve">Clara Giulia </t>
  </si>
  <si>
    <t xml:space="preserve">Probe für die Feier am Karfreitag um 15 Uhr: am Karfreitag um 11 Uhr </t>
  </si>
  <si>
    <t xml:space="preserve">Probe für die Messfeier am Karsamstag um 20 Uhr: am Karsamstag um 11 Uhr </t>
  </si>
  <si>
    <t xml:space="preserve">Fronleichnamprozession am </t>
  </si>
  <si>
    <t xml:space="preserve">Herz- Jesu Prozession am </t>
  </si>
  <si>
    <t>di</t>
  </si>
  <si>
    <t>19.00</t>
  </si>
  <si>
    <t xml:space="preserve">Am Donnerstag, 9. Mai ist ein Bittgang zur Rainkirche. Treffpunkt wie immer in der Sakristei der Pfarrkirche, Messe anschließend in der Rainkirche </t>
  </si>
  <si>
    <t xml:space="preserve">Bitte die Zeiten immer mit dem Pfarrblatt abgleichen ! Danke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</si>
</sst>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]hh:mm;@" x16r2:formatCode16="[$-de-IT,1]hh:mm;@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3" borderId="0" xfId="0" applyFill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2" xfId="0" applyBorder="1"/>
    <xf numFmtId="0" fontId="1" fillId="0" borderId="32" xfId="0" applyFont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35" xfId="0" applyBorder="1" applyAlignment="1">
      <alignment horizontal="right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4" fillId="0" borderId="3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1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20" fontId="3" fillId="2" borderId="1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4" fillId="2" borderId="14" xfId="0" applyFont="1" applyFill="1" applyBorder="1" applyAlignment="1">
      <alignment horizontal="center" vertical="center"/>
    </xf>
    <xf numFmtId="0" fontId="0" fillId="2" borderId="14" xfId="0" applyFill="1" applyBorder="1"/>
    <xf numFmtId="0" fontId="0" fillId="0" borderId="8" xfId="0" applyBorder="1" applyAlignment="1">
      <alignment horizontal="left"/>
    </xf>
    <xf numFmtId="0" fontId="0" fillId="2" borderId="9" xfId="0" applyFill="1" applyBorder="1"/>
    <xf numFmtId="0" fontId="4" fillId="0" borderId="40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4" fillId="2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0" fillId="4" borderId="0" xfId="0" applyFill="1"/>
    <xf numFmtId="0" fontId="4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9" xfId="0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8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4" fillId="2" borderId="9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4" fillId="3" borderId="5" xfId="0" applyFont="1" applyFill="1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0" fillId="0" borderId="6" xfId="0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3" xfId="0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5" xfId="0" applyBorder="1"/>
    <xf numFmtId="0" fontId="0" fillId="0" borderId="41" xfId="0" applyBorder="1"/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5" borderId="0" xfId="0" applyFill="1" applyAlignment="1">
      <alignment horizontal="right"/>
    </xf>
    <xf numFmtId="20" fontId="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4" fillId="5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/>
    <xf numFmtId="0" fontId="4" fillId="3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0" fontId="0" fillId="2" borderId="6" xfId="0" applyFill="1" applyBorder="1"/>
    <xf numFmtId="0" fontId="0" fillId="3" borderId="28" xfId="0" applyFill="1" applyBorder="1"/>
    <xf numFmtId="0" fontId="4" fillId="3" borderId="2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7" borderId="0" xfId="0" applyFill="1"/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0" fillId="3" borderId="44" xfId="0" applyFill="1" applyBorder="1"/>
    <xf numFmtId="0" fontId="4" fillId="3" borderId="45" xfId="0" applyFont="1" applyFill="1" applyBorder="1" applyAlignment="1">
      <alignment horizontal="center" vertical="center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3" fillId="2" borderId="27" xfId="0" applyNumberFormat="1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vertical="center"/>
    </xf>
    <xf numFmtId="49" fontId="3" fillId="2" borderId="28" xfId="0" applyNumberFormat="1" applyFont="1" applyFill="1" applyBorder="1" applyAlignment="1">
      <alignment vertical="center"/>
    </xf>
    <xf numFmtId="49" fontId="3" fillId="3" borderId="38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0" fillId="5" borderId="35" xfId="0" applyNumberFormat="1" applyFill="1" applyBorder="1" applyAlignment="1">
      <alignment horizontal="right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0" fillId="5" borderId="44" xfId="0" applyFill="1" applyBorder="1"/>
    <xf numFmtId="0" fontId="4" fillId="5" borderId="45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>
      <alignment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20" fontId="0" fillId="5" borderId="35" xfId="0" applyNumberForma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center" vertical="center"/>
    </xf>
    <xf numFmtId="20" fontId="3" fillId="3" borderId="28" xfId="0" applyNumberFormat="1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20" fontId="3" fillId="2" borderId="18" xfId="0" applyNumberFormat="1" applyFont="1" applyFill="1" applyBorder="1" applyAlignment="1">
      <alignment horizontal="center" vertical="center"/>
    </xf>
    <xf numFmtId="20" fontId="3" fillId="4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2" borderId="4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20" fontId="0" fillId="0" borderId="0" xfId="0" applyNumberFormat="1" applyAlignment="1">
      <alignment horizontal="right"/>
    </xf>
    <xf numFmtId="0" fontId="0" fillId="3" borderId="14" xfId="0" applyFill="1" applyBorder="1"/>
    <xf numFmtId="0" fontId="0" fillId="0" borderId="8" xfId="0" applyBorder="1"/>
    <xf numFmtId="20" fontId="3" fillId="2" borderId="5" xfId="0" applyNumberFormat="1" applyFont="1" applyFill="1" applyBorder="1" applyAlignment="1">
      <alignment horizontal="center" vertical="center"/>
    </xf>
    <xf numFmtId="0" fontId="3" fillId="3" borderId="18" xfId="0" applyFont="1" applyFill="1" applyBorder="1"/>
    <xf numFmtId="0" fontId="0" fillId="2" borderId="13" xfId="0" applyFill="1" applyBorder="1"/>
    <xf numFmtId="164" fontId="3" fillId="3" borderId="6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2" borderId="18" xfId="0" applyFill="1" applyBorder="1"/>
    <xf numFmtId="0" fontId="4" fillId="3" borderId="33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23" xfId="0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0" fontId="4" fillId="3" borderId="30" xfId="0" applyNumberFormat="1" applyFont="1" applyFill="1" applyBorder="1" applyAlignment="1">
      <alignment horizontal="center" vertical="center"/>
    </xf>
    <xf numFmtId="20" fontId="4" fillId="3" borderId="25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3" xfId="0" applyBorder="1"/>
    <xf numFmtId="0" fontId="0" fillId="2" borderId="12" xfId="0" applyFill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3" fillId="2" borderId="13" xfId="0" applyFont="1" applyFill="1" applyBorder="1"/>
    <xf numFmtId="0" fontId="4" fillId="3" borderId="18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20" fontId="4" fillId="0" borderId="5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20" fontId="3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olgger Georg" id="{8347083A-2BFC-4E28-88D6-4C3F2F258DEE}" userId="S::Volgger_Georg@sabes.it::741e6e9b-53b0-4882-ac89-6b160e3b1639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47" dT="2023-09-22T11:19:57.63" personId="{8347083A-2BFC-4E28-88D6-4C3F2F258DEE}" id="{C48E8C23-B821-417B-95E3-C030DCD79F4B}">
    <text>Rainkirche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zoomScaleNormal="100" workbookViewId="0">
      <pane ySplit="2" topLeftCell="A27" activePane="bottomLeft" state="frozen"/>
      <selection activeCell="N32" sqref="N32"/>
      <selection pane="bottomLeft" activeCell="AI39" sqref="AI39"/>
    </sheetView>
  </sheetViews>
  <sheetFormatPr baseColWidth="10" defaultRowHeight="15"/>
  <cols>
    <col min="1" max="1" width="23.6640625" bestFit="1" customWidth="1"/>
    <col min="2" max="32" width="3.6640625" customWidth="1"/>
    <col min="33" max="34" width="4.6640625" customWidth="1"/>
    <col min="35" max="35" width="12" bestFit="1" customWidth="1"/>
  </cols>
  <sheetData>
    <row r="1" spans="1:36" ht="16" thickBot="1">
      <c r="A1" s="344" t="s">
        <v>0</v>
      </c>
      <c r="B1" s="36" t="s">
        <v>7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2" t="s">
        <v>6</v>
      </c>
      <c r="I1" s="2" t="s">
        <v>7</v>
      </c>
      <c r="J1" s="21" t="s">
        <v>1</v>
      </c>
      <c r="K1" s="21" t="s">
        <v>2</v>
      </c>
      <c r="L1" s="21" t="s">
        <v>3</v>
      </c>
      <c r="M1" s="21" t="s">
        <v>4</v>
      </c>
      <c r="N1" s="21" t="s">
        <v>5</v>
      </c>
      <c r="O1" s="2" t="s">
        <v>6</v>
      </c>
      <c r="P1" s="2" t="s">
        <v>7</v>
      </c>
      <c r="Q1" s="21" t="s">
        <v>1</v>
      </c>
      <c r="R1" s="21" t="s">
        <v>2</v>
      </c>
      <c r="S1" s="21" t="s">
        <v>3</v>
      </c>
      <c r="T1" s="21" t="s">
        <v>4</v>
      </c>
      <c r="U1" s="21" t="s">
        <v>5</v>
      </c>
      <c r="V1" s="2" t="s">
        <v>6</v>
      </c>
      <c r="W1" s="2" t="s">
        <v>7</v>
      </c>
      <c r="X1" s="21" t="s">
        <v>1</v>
      </c>
      <c r="Y1" s="21" t="s">
        <v>2</v>
      </c>
      <c r="Z1" s="21" t="s">
        <v>3</v>
      </c>
      <c r="AA1" s="21" t="s">
        <v>4</v>
      </c>
      <c r="AB1" s="21" t="s">
        <v>5</v>
      </c>
      <c r="AC1" s="2" t="s">
        <v>6</v>
      </c>
      <c r="AD1" s="2" t="s">
        <v>7</v>
      </c>
      <c r="AE1" s="14" t="s">
        <v>1</v>
      </c>
      <c r="AF1" s="60" t="s">
        <v>2</v>
      </c>
      <c r="AG1" s="1"/>
    </row>
    <row r="2" spans="1:36" ht="16" thickBot="1">
      <c r="A2" s="344"/>
      <c r="B2" s="170">
        <v>1</v>
      </c>
      <c r="C2" s="72">
        <v>2</v>
      </c>
      <c r="D2" s="72">
        <v>3</v>
      </c>
      <c r="E2" s="72">
        <v>4</v>
      </c>
      <c r="F2" s="72">
        <v>5</v>
      </c>
      <c r="G2" s="72">
        <v>6</v>
      </c>
      <c r="H2" s="3">
        <v>7</v>
      </c>
      <c r="I2" s="3">
        <v>8</v>
      </c>
      <c r="J2" s="72">
        <v>9</v>
      </c>
      <c r="K2" s="72">
        <v>10</v>
      </c>
      <c r="L2" s="72">
        <v>11</v>
      </c>
      <c r="M2" s="72">
        <v>12</v>
      </c>
      <c r="N2" s="72">
        <v>13</v>
      </c>
      <c r="O2" s="3">
        <v>14</v>
      </c>
      <c r="P2" s="3">
        <v>15</v>
      </c>
      <c r="Q2" s="72">
        <v>16</v>
      </c>
      <c r="R2" s="72">
        <v>17</v>
      </c>
      <c r="S2" s="72">
        <v>18</v>
      </c>
      <c r="T2" s="72">
        <v>19</v>
      </c>
      <c r="U2" s="72">
        <v>20</v>
      </c>
      <c r="V2" s="3">
        <v>21</v>
      </c>
      <c r="W2" s="3">
        <v>22</v>
      </c>
      <c r="X2" s="72">
        <v>23</v>
      </c>
      <c r="Y2" s="72">
        <v>24</v>
      </c>
      <c r="Z2" s="72">
        <v>25</v>
      </c>
      <c r="AA2" s="72">
        <v>26</v>
      </c>
      <c r="AB2" s="72">
        <v>27</v>
      </c>
      <c r="AC2" s="3">
        <v>28</v>
      </c>
      <c r="AD2" s="3">
        <v>29</v>
      </c>
      <c r="AE2" s="72">
        <v>30</v>
      </c>
      <c r="AF2" s="73">
        <v>31</v>
      </c>
      <c r="AG2" s="44" t="s">
        <v>8</v>
      </c>
      <c r="AH2" s="27" t="s">
        <v>9</v>
      </c>
      <c r="AI2" s="45" t="s">
        <v>10</v>
      </c>
      <c r="AJ2" s="28" t="s">
        <v>13</v>
      </c>
    </row>
    <row r="3" spans="1:36">
      <c r="A3" s="172" t="s">
        <v>46</v>
      </c>
      <c r="B3" s="171"/>
      <c r="C3" s="18"/>
      <c r="D3" s="18"/>
      <c r="E3" s="18"/>
      <c r="F3" s="18"/>
      <c r="G3" s="18"/>
      <c r="H3" s="4" t="s">
        <v>80</v>
      </c>
      <c r="I3" s="4" t="s">
        <v>80</v>
      </c>
      <c r="J3" s="18"/>
      <c r="K3" s="18"/>
      <c r="L3" s="18"/>
      <c r="M3" s="18"/>
      <c r="N3" s="18"/>
      <c r="O3" s="4" t="s">
        <v>9</v>
      </c>
      <c r="P3" s="4"/>
      <c r="Q3" s="18"/>
      <c r="R3" s="18"/>
      <c r="S3" s="18"/>
      <c r="T3" s="18"/>
      <c r="U3" s="18"/>
      <c r="V3" s="4"/>
      <c r="W3" s="4" t="s">
        <v>8</v>
      </c>
      <c r="X3" s="18"/>
      <c r="Y3" s="18"/>
      <c r="Z3" s="18"/>
      <c r="AA3" s="18"/>
      <c r="AB3" s="18"/>
      <c r="AC3" s="4"/>
      <c r="AD3" s="4"/>
      <c r="AE3" s="18"/>
      <c r="AF3" s="80"/>
      <c r="AG3" s="55">
        <f t="shared" ref="AG3:AG37" si="0">COUNTIF(B3:AF3,"9.00")</f>
        <v>1</v>
      </c>
      <c r="AH3" s="57">
        <f t="shared" ref="AH3:AH37" si="1">COUNTIF(B3:AF3,"18.00")</f>
        <v>1</v>
      </c>
      <c r="AI3" s="52">
        <f t="shared" ref="AI3:AI37" si="2">SUM(AG3:AH3)</f>
        <v>2</v>
      </c>
      <c r="AJ3" s="52">
        <f t="shared" ref="AJ3:AJ37" si="3">AI3</f>
        <v>2</v>
      </c>
    </row>
    <row r="4" spans="1:36">
      <c r="A4" s="173" t="s">
        <v>51</v>
      </c>
      <c r="B4" s="111" t="s">
        <v>9</v>
      </c>
      <c r="C4" s="16"/>
      <c r="D4" s="16"/>
      <c r="E4" s="16"/>
      <c r="F4" s="16"/>
      <c r="G4" s="16"/>
      <c r="H4" s="5"/>
      <c r="I4" s="5"/>
      <c r="J4" s="16"/>
      <c r="K4" s="16"/>
      <c r="L4" s="16"/>
      <c r="M4" s="16"/>
      <c r="N4" s="16"/>
      <c r="O4" s="5"/>
      <c r="P4" s="5" t="s">
        <v>9</v>
      </c>
      <c r="Q4" s="16"/>
      <c r="R4" s="16"/>
      <c r="S4" s="16"/>
      <c r="T4" s="16"/>
      <c r="U4" s="16"/>
      <c r="V4" s="5"/>
      <c r="W4" s="5"/>
      <c r="X4" s="16"/>
      <c r="Y4" s="16"/>
      <c r="Z4" s="16"/>
      <c r="AA4" s="16"/>
      <c r="AB4" s="16"/>
      <c r="AC4" s="5"/>
      <c r="AD4" s="5"/>
      <c r="AE4" s="16"/>
      <c r="AF4" s="41"/>
      <c r="AG4" s="61">
        <f t="shared" si="0"/>
        <v>0</v>
      </c>
      <c r="AH4" s="48">
        <f t="shared" si="1"/>
        <v>2</v>
      </c>
      <c r="AI4" s="49">
        <f t="shared" si="2"/>
        <v>2</v>
      </c>
      <c r="AJ4" s="49">
        <f t="shared" si="3"/>
        <v>2</v>
      </c>
    </row>
    <row r="5" spans="1:36">
      <c r="A5" s="173" t="s">
        <v>52</v>
      </c>
      <c r="B5" s="111" t="s">
        <v>9</v>
      </c>
      <c r="C5" s="16"/>
      <c r="D5" s="16"/>
      <c r="E5" s="16"/>
      <c r="F5" s="16"/>
      <c r="G5" s="16"/>
      <c r="H5" s="5"/>
      <c r="I5" s="5"/>
      <c r="J5" s="16"/>
      <c r="K5" s="16"/>
      <c r="L5" s="16"/>
      <c r="M5" s="16"/>
      <c r="N5" s="16"/>
      <c r="O5" s="5"/>
      <c r="P5" s="5" t="s">
        <v>9</v>
      </c>
      <c r="Q5" s="16"/>
      <c r="R5" s="16"/>
      <c r="S5" s="16"/>
      <c r="T5" s="16"/>
      <c r="U5" s="16"/>
      <c r="V5" s="5"/>
      <c r="W5" s="5"/>
      <c r="X5" s="16"/>
      <c r="Y5" s="16"/>
      <c r="Z5" s="16"/>
      <c r="AA5" s="16"/>
      <c r="AB5" s="16"/>
      <c r="AC5" s="5"/>
      <c r="AD5" s="5"/>
      <c r="AE5" s="16"/>
      <c r="AF5" s="41"/>
      <c r="AG5" s="61">
        <f t="shared" si="0"/>
        <v>0</v>
      </c>
      <c r="AH5" s="48">
        <f t="shared" si="1"/>
        <v>2</v>
      </c>
      <c r="AI5" s="49">
        <f t="shared" si="2"/>
        <v>2</v>
      </c>
      <c r="AJ5" s="49">
        <f t="shared" si="3"/>
        <v>2</v>
      </c>
    </row>
    <row r="6" spans="1:36">
      <c r="A6" s="173" t="s">
        <v>41</v>
      </c>
      <c r="B6" s="111"/>
      <c r="C6" s="16"/>
      <c r="D6" s="16"/>
      <c r="E6" s="16"/>
      <c r="F6" s="16"/>
      <c r="G6" s="16"/>
      <c r="H6" s="5"/>
      <c r="I6" s="5" t="s">
        <v>8</v>
      </c>
      <c r="J6" s="16"/>
      <c r="K6" s="16"/>
      <c r="L6" s="16"/>
      <c r="M6" s="16"/>
      <c r="N6" s="16"/>
      <c r="O6" s="5"/>
      <c r="P6" s="5"/>
      <c r="Q6" s="16"/>
      <c r="R6" s="16"/>
      <c r="S6" s="16"/>
      <c r="T6" s="16"/>
      <c r="U6" s="16"/>
      <c r="V6" s="5" t="s">
        <v>9</v>
      </c>
      <c r="W6" s="5"/>
      <c r="X6" s="16"/>
      <c r="Y6" s="16"/>
      <c r="Z6" s="16"/>
      <c r="AA6" s="16"/>
      <c r="AB6" s="16"/>
      <c r="AC6" s="5"/>
      <c r="AD6" s="5"/>
      <c r="AE6" s="16"/>
      <c r="AF6" s="41"/>
      <c r="AG6" s="61">
        <f t="shared" si="0"/>
        <v>1</v>
      </c>
      <c r="AH6" s="48">
        <f t="shared" si="1"/>
        <v>1</v>
      </c>
      <c r="AI6" s="49">
        <f t="shared" si="2"/>
        <v>2</v>
      </c>
      <c r="AJ6" s="49">
        <f t="shared" si="3"/>
        <v>2</v>
      </c>
    </row>
    <row r="7" spans="1:36">
      <c r="A7" s="174" t="s">
        <v>25</v>
      </c>
      <c r="B7" s="111"/>
      <c r="C7" s="16"/>
      <c r="D7" s="16"/>
      <c r="E7" s="16"/>
      <c r="F7" s="16"/>
      <c r="G7" s="16"/>
      <c r="H7" s="5"/>
      <c r="I7" s="5" t="s">
        <v>9</v>
      </c>
      <c r="J7" s="16"/>
      <c r="K7" s="16"/>
      <c r="L7" s="16"/>
      <c r="M7" s="16"/>
      <c r="N7" s="16"/>
      <c r="O7" s="5"/>
      <c r="P7" s="5"/>
      <c r="Q7" s="16"/>
      <c r="R7" s="16"/>
      <c r="S7" s="16"/>
      <c r="T7" s="16"/>
      <c r="U7" s="16"/>
      <c r="V7" s="5"/>
      <c r="W7" s="5"/>
      <c r="X7" s="16"/>
      <c r="Y7" s="16"/>
      <c r="Z7" s="16"/>
      <c r="AA7" s="16"/>
      <c r="AB7" s="16"/>
      <c r="AC7" s="5"/>
      <c r="AD7" s="5" t="s">
        <v>9</v>
      </c>
      <c r="AE7" s="16"/>
      <c r="AF7" s="41"/>
      <c r="AG7" s="61">
        <f t="shared" si="0"/>
        <v>0</v>
      </c>
      <c r="AH7" s="48">
        <f t="shared" si="1"/>
        <v>2</v>
      </c>
      <c r="AI7" s="49">
        <f t="shared" si="2"/>
        <v>2</v>
      </c>
      <c r="AJ7" s="49">
        <f t="shared" si="3"/>
        <v>2</v>
      </c>
    </row>
    <row r="8" spans="1:36">
      <c r="A8" s="173" t="s">
        <v>82</v>
      </c>
      <c r="B8" s="38" t="s">
        <v>80</v>
      </c>
      <c r="C8" s="16"/>
      <c r="D8" s="110"/>
      <c r="E8" s="16"/>
      <c r="F8" s="16"/>
      <c r="G8" s="16"/>
      <c r="H8" s="5"/>
      <c r="I8" s="5"/>
      <c r="J8" s="16"/>
      <c r="K8" s="16"/>
      <c r="L8" s="16"/>
      <c r="M8" s="16"/>
      <c r="N8" s="16"/>
      <c r="O8" s="5"/>
      <c r="P8" s="5" t="s">
        <v>8</v>
      </c>
      <c r="Q8" s="16"/>
      <c r="R8" s="16"/>
      <c r="S8" s="16"/>
      <c r="T8" s="16"/>
      <c r="U8" s="16"/>
      <c r="V8" s="5"/>
      <c r="W8" s="5" t="s">
        <v>9</v>
      </c>
      <c r="X8" s="16"/>
      <c r="Y8" s="16"/>
      <c r="Z8" s="16"/>
      <c r="AA8" s="16"/>
      <c r="AB8" s="16"/>
      <c r="AC8" s="5" t="s">
        <v>80</v>
      </c>
      <c r="AD8" s="5" t="s">
        <v>80</v>
      </c>
      <c r="AE8" s="16" t="s">
        <v>80</v>
      </c>
      <c r="AF8" s="41" t="s">
        <v>80</v>
      </c>
      <c r="AG8" s="61">
        <f t="shared" si="0"/>
        <v>1</v>
      </c>
      <c r="AH8" s="48">
        <f t="shared" si="1"/>
        <v>1</v>
      </c>
      <c r="AI8" s="49">
        <f t="shared" si="2"/>
        <v>2</v>
      </c>
      <c r="AJ8" s="49">
        <f t="shared" si="3"/>
        <v>2</v>
      </c>
    </row>
    <row r="9" spans="1:36">
      <c r="A9" s="173" t="s">
        <v>42</v>
      </c>
      <c r="B9" s="38" t="s">
        <v>8</v>
      </c>
      <c r="C9" s="16"/>
      <c r="D9" s="110"/>
      <c r="E9" s="16"/>
      <c r="F9" s="16"/>
      <c r="G9" s="16"/>
      <c r="H9" s="5"/>
      <c r="I9" s="5"/>
      <c r="J9" s="16"/>
      <c r="K9" s="16"/>
      <c r="L9" s="16"/>
      <c r="M9" s="16"/>
      <c r="N9" s="16"/>
      <c r="O9" s="5"/>
      <c r="P9" s="5" t="s">
        <v>8</v>
      </c>
      <c r="Q9" s="16"/>
      <c r="R9" s="16"/>
      <c r="S9" s="16"/>
      <c r="T9" s="16"/>
      <c r="U9" s="16"/>
      <c r="V9" s="5"/>
      <c r="W9" s="5"/>
      <c r="X9" s="16"/>
      <c r="Y9" s="16"/>
      <c r="Z9" s="16"/>
      <c r="AA9" s="16"/>
      <c r="AB9" s="16"/>
      <c r="AC9" s="5" t="s">
        <v>80</v>
      </c>
      <c r="AD9" s="5" t="s">
        <v>80</v>
      </c>
      <c r="AE9" s="16" t="s">
        <v>80</v>
      </c>
      <c r="AF9" s="41" t="s">
        <v>80</v>
      </c>
      <c r="AG9" s="61">
        <f t="shared" si="0"/>
        <v>2</v>
      </c>
      <c r="AH9" s="48">
        <f t="shared" si="1"/>
        <v>0</v>
      </c>
      <c r="AI9" s="49">
        <f t="shared" si="2"/>
        <v>2</v>
      </c>
      <c r="AJ9" s="49">
        <f t="shared" si="3"/>
        <v>2</v>
      </c>
    </row>
    <row r="10" spans="1:36">
      <c r="A10" s="173" t="s">
        <v>53</v>
      </c>
      <c r="B10" s="38"/>
      <c r="C10" s="16"/>
      <c r="D10" s="16"/>
      <c r="E10" s="16"/>
      <c r="F10" s="16"/>
      <c r="G10" s="16"/>
      <c r="H10" s="5"/>
      <c r="I10" s="5"/>
      <c r="J10" s="16"/>
      <c r="K10" s="16"/>
      <c r="L10" s="16"/>
      <c r="M10" s="16"/>
      <c r="N10" s="16"/>
      <c r="O10" s="5" t="s">
        <v>9</v>
      </c>
      <c r="P10" s="5"/>
      <c r="Q10" s="16"/>
      <c r="R10" s="16"/>
      <c r="S10" s="16"/>
      <c r="T10" s="16"/>
      <c r="U10" s="16"/>
      <c r="V10" s="5"/>
      <c r="W10" s="5"/>
      <c r="X10" s="16"/>
      <c r="Y10" s="16"/>
      <c r="Z10" s="16"/>
      <c r="AA10" s="16"/>
      <c r="AB10" s="16"/>
      <c r="AC10" s="5" t="s">
        <v>9</v>
      </c>
      <c r="AD10" s="5"/>
      <c r="AE10" s="16"/>
      <c r="AF10" s="41"/>
      <c r="AG10" s="61">
        <f t="shared" si="0"/>
        <v>0</v>
      </c>
      <c r="AH10" s="48">
        <f t="shared" si="1"/>
        <v>2</v>
      </c>
      <c r="AI10" s="49">
        <f t="shared" si="2"/>
        <v>2</v>
      </c>
      <c r="AJ10" s="49">
        <f t="shared" si="3"/>
        <v>2</v>
      </c>
    </row>
    <row r="11" spans="1:36">
      <c r="A11" s="173" t="s">
        <v>39</v>
      </c>
      <c r="B11" s="111"/>
      <c r="C11" s="16"/>
      <c r="D11" s="16"/>
      <c r="E11" s="16"/>
      <c r="F11" s="16"/>
      <c r="G11" s="16"/>
      <c r="H11" s="5"/>
      <c r="I11" s="5"/>
      <c r="J11" s="16"/>
      <c r="K11" s="16"/>
      <c r="L11" s="16"/>
      <c r="M11" s="16"/>
      <c r="N11" s="16"/>
      <c r="O11" s="5" t="s">
        <v>9</v>
      </c>
      <c r="P11" s="5"/>
      <c r="Q11" s="16"/>
      <c r="R11" s="16"/>
      <c r="S11" s="16"/>
      <c r="T11" s="16"/>
      <c r="U11" s="16"/>
      <c r="V11" s="5"/>
      <c r="W11" s="5"/>
      <c r="X11" s="16"/>
      <c r="Y11" s="16"/>
      <c r="Z11" s="16"/>
      <c r="AA11" s="16"/>
      <c r="AB11" s="16"/>
      <c r="AC11" s="5" t="s">
        <v>9</v>
      </c>
      <c r="AD11" s="5"/>
      <c r="AE11" s="16"/>
      <c r="AF11" s="41"/>
      <c r="AG11" s="61">
        <f t="shared" si="0"/>
        <v>0</v>
      </c>
      <c r="AH11" s="48">
        <f t="shared" si="1"/>
        <v>2</v>
      </c>
      <c r="AI11" s="49">
        <f t="shared" si="2"/>
        <v>2</v>
      </c>
      <c r="AJ11" s="49">
        <f t="shared" si="3"/>
        <v>2</v>
      </c>
    </row>
    <row r="12" spans="1:36">
      <c r="A12" s="173" t="s">
        <v>38</v>
      </c>
      <c r="B12" s="38"/>
      <c r="C12" s="16"/>
      <c r="D12" s="16"/>
      <c r="E12" s="16"/>
      <c r="F12" s="16"/>
      <c r="G12" s="16"/>
      <c r="H12" s="5"/>
      <c r="I12" s="5"/>
      <c r="J12" s="16"/>
      <c r="K12" s="16"/>
      <c r="L12" s="16"/>
      <c r="M12" s="16"/>
      <c r="N12" s="16"/>
      <c r="O12" s="5" t="s">
        <v>9</v>
      </c>
      <c r="P12" s="5"/>
      <c r="Q12" s="16"/>
      <c r="R12" s="16"/>
      <c r="S12" s="16"/>
      <c r="T12" s="16"/>
      <c r="U12" s="16"/>
      <c r="V12" s="5"/>
      <c r="W12" s="5"/>
      <c r="X12" s="16"/>
      <c r="Y12" s="16"/>
      <c r="Z12" s="16"/>
      <c r="AA12" s="16"/>
      <c r="AB12" s="16"/>
      <c r="AC12" s="5" t="s">
        <v>9</v>
      </c>
      <c r="AD12" s="5"/>
      <c r="AE12" s="16"/>
      <c r="AF12" s="41"/>
      <c r="AG12" s="61">
        <f t="shared" si="0"/>
        <v>0</v>
      </c>
      <c r="AH12" s="48">
        <f t="shared" si="1"/>
        <v>2</v>
      </c>
      <c r="AI12" s="49">
        <f t="shared" si="2"/>
        <v>2</v>
      </c>
      <c r="AJ12" s="49">
        <f t="shared" si="3"/>
        <v>2</v>
      </c>
    </row>
    <row r="13" spans="1:36">
      <c r="A13" s="173" t="s">
        <v>54</v>
      </c>
      <c r="B13" s="38" t="s">
        <v>80</v>
      </c>
      <c r="C13" s="16"/>
      <c r="D13" s="16"/>
      <c r="E13" s="16"/>
      <c r="F13" s="16"/>
      <c r="G13" s="16"/>
      <c r="H13" s="5"/>
      <c r="I13" s="5" t="s">
        <v>8</v>
      </c>
      <c r="J13" s="16"/>
      <c r="K13" s="16"/>
      <c r="L13" s="16"/>
      <c r="M13" s="16"/>
      <c r="N13" s="16"/>
      <c r="O13" s="5"/>
      <c r="P13" s="5" t="s">
        <v>80</v>
      </c>
      <c r="Q13" s="16"/>
      <c r="R13" s="16"/>
      <c r="S13" s="16"/>
      <c r="T13" s="16"/>
      <c r="U13" s="16"/>
      <c r="V13" s="5"/>
      <c r="W13" s="5" t="s">
        <v>9</v>
      </c>
      <c r="X13" s="16"/>
      <c r="Y13" s="16"/>
      <c r="Z13" s="16"/>
      <c r="AA13" s="16"/>
      <c r="AB13" s="16"/>
      <c r="AC13" s="5"/>
      <c r="AD13" s="5"/>
      <c r="AE13" s="16"/>
      <c r="AF13" s="41"/>
      <c r="AG13" s="61">
        <f t="shared" si="0"/>
        <v>1</v>
      </c>
      <c r="AH13" s="48">
        <f t="shared" si="1"/>
        <v>1</v>
      </c>
      <c r="AI13" s="49">
        <f t="shared" si="2"/>
        <v>2</v>
      </c>
      <c r="AJ13" s="49">
        <f t="shared" si="3"/>
        <v>2</v>
      </c>
    </row>
    <row r="14" spans="1:36">
      <c r="A14" s="174" t="s">
        <v>26</v>
      </c>
      <c r="B14" s="38" t="s">
        <v>80</v>
      </c>
      <c r="C14" s="16"/>
      <c r="D14" s="16"/>
      <c r="E14" s="16"/>
      <c r="F14" s="16"/>
      <c r="G14" s="16"/>
      <c r="H14" s="5"/>
      <c r="I14" s="5" t="s">
        <v>9</v>
      </c>
      <c r="J14" s="16"/>
      <c r="K14" s="16"/>
      <c r="L14" s="16"/>
      <c r="M14" s="16"/>
      <c r="N14" s="16"/>
      <c r="O14" s="5"/>
      <c r="P14" s="5" t="s">
        <v>8</v>
      </c>
      <c r="Q14" s="16"/>
      <c r="R14" s="16"/>
      <c r="S14" s="16"/>
      <c r="T14" s="16"/>
      <c r="U14" s="16"/>
      <c r="V14" s="5" t="s">
        <v>80</v>
      </c>
      <c r="W14" s="5" t="s">
        <v>80</v>
      </c>
      <c r="X14" s="16"/>
      <c r="Y14" s="16"/>
      <c r="Z14" s="16"/>
      <c r="AA14" s="16"/>
      <c r="AB14" s="16"/>
      <c r="AC14" s="5" t="s">
        <v>80</v>
      </c>
      <c r="AD14" s="5" t="s">
        <v>80</v>
      </c>
      <c r="AE14" s="16" t="s">
        <v>80</v>
      </c>
      <c r="AF14" s="41" t="s">
        <v>80</v>
      </c>
      <c r="AG14" s="61">
        <f t="shared" si="0"/>
        <v>1</v>
      </c>
      <c r="AH14" s="48">
        <f t="shared" si="1"/>
        <v>1</v>
      </c>
      <c r="AI14" s="49">
        <f t="shared" si="2"/>
        <v>2</v>
      </c>
      <c r="AJ14" s="49">
        <f t="shared" si="3"/>
        <v>2</v>
      </c>
    </row>
    <row r="15" spans="1:36">
      <c r="A15" s="173" t="s">
        <v>78</v>
      </c>
      <c r="B15" s="38"/>
      <c r="C15" s="16"/>
      <c r="D15" s="16"/>
      <c r="E15" s="16"/>
      <c r="F15" s="16"/>
      <c r="G15" s="16"/>
      <c r="H15" s="5" t="s">
        <v>9</v>
      </c>
      <c r="I15" s="5"/>
      <c r="J15" s="16"/>
      <c r="K15" s="16"/>
      <c r="L15" s="16"/>
      <c r="M15" s="16"/>
      <c r="N15" s="16"/>
      <c r="O15" s="5"/>
      <c r="P15" s="5"/>
      <c r="Q15" s="16"/>
      <c r="R15" s="16"/>
      <c r="S15" s="16"/>
      <c r="T15" s="16"/>
      <c r="U15" s="16"/>
      <c r="V15" s="5"/>
      <c r="W15" s="5" t="s">
        <v>9</v>
      </c>
      <c r="X15" s="16"/>
      <c r="Y15" s="16"/>
      <c r="Z15" s="16"/>
      <c r="AA15" s="16"/>
      <c r="AB15" s="16"/>
      <c r="AC15" s="5" t="s">
        <v>80</v>
      </c>
      <c r="AD15" s="5" t="s">
        <v>80</v>
      </c>
      <c r="AE15" s="16"/>
      <c r="AF15" s="41"/>
      <c r="AG15" s="61">
        <f t="shared" si="0"/>
        <v>0</v>
      </c>
      <c r="AH15" s="48">
        <f t="shared" si="1"/>
        <v>2</v>
      </c>
      <c r="AI15" s="49">
        <f t="shared" si="2"/>
        <v>2</v>
      </c>
      <c r="AJ15" s="49">
        <f t="shared" si="3"/>
        <v>2</v>
      </c>
    </row>
    <row r="16" spans="1:36">
      <c r="A16" s="175" t="s">
        <v>76</v>
      </c>
      <c r="B16" s="38" t="s">
        <v>80</v>
      </c>
      <c r="C16" s="16"/>
      <c r="D16" s="16"/>
      <c r="E16" s="16"/>
      <c r="F16" s="16"/>
      <c r="G16" s="16"/>
      <c r="H16" s="5" t="s">
        <v>80</v>
      </c>
      <c r="I16" s="5"/>
      <c r="J16" s="16"/>
      <c r="K16" s="16"/>
      <c r="L16" s="16"/>
      <c r="M16" s="16"/>
      <c r="N16" s="16"/>
      <c r="O16" s="5"/>
      <c r="P16" s="5"/>
      <c r="Q16" s="16"/>
      <c r="R16" s="16"/>
      <c r="S16" s="16"/>
      <c r="T16" s="16"/>
      <c r="U16" s="16"/>
      <c r="V16" s="5"/>
      <c r="W16" s="5" t="s">
        <v>9</v>
      </c>
      <c r="X16" s="16"/>
      <c r="Y16" s="16"/>
      <c r="Z16" s="16"/>
      <c r="AA16" s="16"/>
      <c r="AB16" s="16"/>
      <c r="AC16" s="5"/>
      <c r="AD16" s="5" t="s">
        <v>8</v>
      </c>
      <c r="AE16" s="16"/>
      <c r="AF16" s="41"/>
      <c r="AG16" s="61">
        <f t="shared" si="0"/>
        <v>1</v>
      </c>
      <c r="AH16" s="48">
        <f t="shared" si="1"/>
        <v>1</v>
      </c>
      <c r="AI16" s="49">
        <f t="shared" si="2"/>
        <v>2</v>
      </c>
      <c r="AJ16" s="49">
        <f t="shared" si="3"/>
        <v>2</v>
      </c>
    </row>
    <row r="17" spans="1:36">
      <c r="A17" s="173" t="s">
        <v>55</v>
      </c>
      <c r="B17" s="38"/>
      <c r="C17" s="16"/>
      <c r="D17" s="16"/>
      <c r="E17" s="16"/>
      <c r="F17" s="16"/>
      <c r="G17" s="16"/>
      <c r="H17" s="5"/>
      <c r="I17" s="5" t="s">
        <v>8</v>
      </c>
      <c r="J17" s="16"/>
      <c r="K17" s="16"/>
      <c r="L17" s="16"/>
      <c r="M17" s="16"/>
      <c r="N17" s="16"/>
      <c r="O17" s="5"/>
      <c r="P17" s="5"/>
      <c r="Q17" s="16"/>
      <c r="R17" s="16"/>
      <c r="S17" s="16"/>
      <c r="T17" s="16"/>
      <c r="U17" s="16"/>
      <c r="V17" s="5" t="s">
        <v>9</v>
      </c>
      <c r="W17" s="5"/>
      <c r="X17" s="16"/>
      <c r="Y17" s="16"/>
      <c r="Z17" s="16"/>
      <c r="AA17" s="16"/>
      <c r="AB17" s="16"/>
      <c r="AC17" s="5"/>
      <c r="AD17" s="5"/>
      <c r="AE17" s="16"/>
      <c r="AF17" s="41"/>
      <c r="AG17" s="61">
        <f t="shared" si="0"/>
        <v>1</v>
      </c>
      <c r="AH17" s="48">
        <f t="shared" si="1"/>
        <v>1</v>
      </c>
      <c r="AI17" s="49">
        <f t="shared" si="2"/>
        <v>2</v>
      </c>
      <c r="AJ17" s="49">
        <f t="shared" si="3"/>
        <v>2</v>
      </c>
    </row>
    <row r="18" spans="1:36">
      <c r="A18" s="174" t="s">
        <v>27</v>
      </c>
      <c r="B18" s="38"/>
      <c r="C18" s="16"/>
      <c r="D18" s="16"/>
      <c r="E18" s="16"/>
      <c r="F18" s="16"/>
      <c r="G18" s="16"/>
      <c r="H18" s="5"/>
      <c r="I18" s="5" t="s">
        <v>8</v>
      </c>
      <c r="J18" s="16"/>
      <c r="K18" s="16"/>
      <c r="L18" s="16"/>
      <c r="M18" s="16"/>
      <c r="N18" s="16"/>
      <c r="O18" s="5"/>
      <c r="P18" s="5"/>
      <c r="Q18" s="16"/>
      <c r="R18" s="16"/>
      <c r="S18" s="16"/>
      <c r="T18" s="16"/>
      <c r="U18" s="16"/>
      <c r="V18" s="5" t="s">
        <v>9</v>
      </c>
      <c r="W18" s="5"/>
      <c r="X18" s="16"/>
      <c r="Y18" s="16"/>
      <c r="Z18" s="16"/>
      <c r="AA18" s="16"/>
      <c r="AB18" s="16"/>
      <c r="AC18" s="5"/>
      <c r="AD18" s="5"/>
      <c r="AE18" s="16"/>
      <c r="AF18" s="41"/>
      <c r="AG18" s="61">
        <f t="shared" si="0"/>
        <v>1</v>
      </c>
      <c r="AH18" s="48">
        <f t="shared" si="1"/>
        <v>1</v>
      </c>
      <c r="AI18" s="49">
        <f t="shared" si="2"/>
        <v>2</v>
      </c>
      <c r="AJ18" s="49">
        <f t="shared" si="3"/>
        <v>2</v>
      </c>
    </row>
    <row r="19" spans="1:36">
      <c r="A19" s="174" t="s">
        <v>28</v>
      </c>
      <c r="B19" s="38" t="s">
        <v>80</v>
      </c>
      <c r="C19" s="16"/>
      <c r="D19" s="16"/>
      <c r="E19" s="16"/>
      <c r="F19" s="16"/>
      <c r="G19" s="16"/>
      <c r="H19" s="5"/>
      <c r="I19" s="5"/>
      <c r="J19" s="16"/>
      <c r="K19" s="16"/>
      <c r="L19" s="16"/>
      <c r="M19" s="16"/>
      <c r="N19" s="16"/>
      <c r="O19" s="5"/>
      <c r="P19" s="5" t="s">
        <v>8</v>
      </c>
      <c r="Q19" s="16"/>
      <c r="R19" s="16"/>
      <c r="S19" s="16"/>
      <c r="T19" s="16"/>
      <c r="U19" s="16"/>
      <c r="V19" s="5"/>
      <c r="W19" s="5" t="s">
        <v>9</v>
      </c>
      <c r="X19" s="16"/>
      <c r="Y19" s="16"/>
      <c r="Z19" s="16"/>
      <c r="AA19" s="16"/>
      <c r="AB19" s="16"/>
      <c r="AC19" s="5" t="s">
        <v>80</v>
      </c>
      <c r="AD19" s="5" t="s">
        <v>80</v>
      </c>
      <c r="AE19" s="16"/>
      <c r="AF19" s="41"/>
      <c r="AG19" s="61">
        <f t="shared" si="0"/>
        <v>1</v>
      </c>
      <c r="AH19" s="48">
        <f t="shared" si="1"/>
        <v>1</v>
      </c>
      <c r="AI19" s="49">
        <f t="shared" si="2"/>
        <v>2</v>
      </c>
      <c r="AJ19" s="49">
        <f t="shared" si="3"/>
        <v>2</v>
      </c>
    </row>
    <row r="20" spans="1:36">
      <c r="A20" s="173" t="s">
        <v>81</v>
      </c>
      <c r="B20" s="38" t="s">
        <v>8</v>
      </c>
      <c r="C20" s="16"/>
      <c r="D20" s="16"/>
      <c r="E20" s="16"/>
      <c r="F20" s="16"/>
      <c r="G20" s="16"/>
      <c r="H20" s="5"/>
      <c r="I20" s="5"/>
      <c r="J20" s="16"/>
      <c r="K20" s="16"/>
      <c r="L20" s="16"/>
      <c r="M20" s="16"/>
      <c r="N20" s="16"/>
      <c r="O20" s="5"/>
      <c r="P20" s="5"/>
      <c r="Q20" s="16"/>
      <c r="R20" s="16"/>
      <c r="S20" s="16"/>
      <c r="T20" s="16"/>
      <c r="U20" s="16"/>
      <c r="V20" s="5"/>
      <c r="W20" s="5"/>
      <c r="X20" s="16"/>
      <c r="Y20" s="16"/>
      <c r="Z20" s="16"/>
      <c r="AA20" s="16"/>
      <c r="AB20" s="16"/>
      <c r="AC20" s="5" t="s">
        <v>9</v>
      </c>
      <c r="AD20" s="5"/>
      <c r="AE20" s="16"/>
      <c r="AF20" s="41"/>
      <c r="AG20" s="61">
        <f t="shared" si="0"/>
        <v>1</v>
      </c>
      <c r="AH20" s="48">
        <f t="shared" si="1"/>
        <v>1</v>
      </c>
      <c r="AI20" s="49">
        <f t="shared" si="2"/>
        <v>2</v>
      </c>
      <c r="AJ20" s="49">
        <f t="shared" si="3"/>
        <v>2</v>
      </c>
    </row>
    <row r="21" spans="1:36">
      <c r="A21" s="173" t="s">
        <v>33</v>
      </c>
      <c r="B21" s="38" t="s">
        <v>80</v>
      </c>
      <c r="C21" s="16"/>
      <c r="D21" s="16"/>
      <c r="E21" s="16"/>
      <c r="F21" s="16"/>
      <c r="G21" s="16"/>
      <c r="H21" s="5" t="s">
        <v>9</v>
      </c>
      <c r="I21" s="5" t="s">
        <v>80</v>
      </c>
      <c r="J21" s="16"/>
      <c r="K21" s="16"/>
      <c r="L21" s="16"/>
      <c r="M21" s="16"/>
      <c r="N21" s="16"/>
      <c r="O21" s="5" t="s">
        <v>80</v>
      </c>
      <c r="P21" s="5" t="s">
        <v>80</v>
      </c>
      <c r="Q21" s="16"/>
      <c r="R21" s="16"/>
      <c r="S21" s="16"/>
      <c r="T21" s="16"/>
      <c r="U21" s="16"/>
      <c r="V21" s="5"/>
      <c r="W21" s="5" t="s">
        <v>9</v>
      </c>
      <c r="X21" s="16"/>
      <c r="Y21" s="16"/>
      <c r="Z21" s="16"/>
      <c r="AA21" s="16"/>
      <c r="AB21" s="16"/>
      <c r="AC21" s="5"/>
      <c r="AD21" s="5" t="s">
        <v>80</v>
      </c>
      <c r="AE21" s="16"/>
      <c r="AF21" s="41"/>
      <c r="AG21" s="61">
        <f t="shared" si="0"/>
        <v>0</v>
      </c>
      <c r="AH21" s="48">
        <f t="shared" si="1"/>
        <v>2</v>
      </c>
      <c r="AI21" s="49">
        <f t="shared" si="2"/>
        <v>2</v>
      </c>
      <c r="AJ21" s="49">
        <f t="shared" si="3"/>
        <v>2</v>
      </c>
    </row>
    <row r="22" spans="1:36">
      <c r="A22" s="173" t="s">
        <v>56</v>
      </c>
      <c r="B22" s="38"/>
      <c r="C22" s="16"/>
      <c r="D22" s="16"/>
      <c r="E22" s="16"/>
      <c r="F22" s="16"/>
      <c r="G22" s="16"/>
      <c r="H22" s="5"/>
      <c r="I22" s="5" t="s">
        <v>8</v>
      </c>
      <c r="J22" s="16"/>
      <c r="K22" s="16"/>
      <c r="L22" s="16"/>
      <c r="M22" s="16"/>
      <c r="N22" s="16"/>
      <c r="O22" s="5"/>
      <c r="P22" s="5"/>
      <c r="Q22" s="16"/>
      <c r="R22" s="16"/>
      <c r="S22" s="16"/>
      <c r="T22" s="16"/>
      <c r="U22" s="16"/>
      <c r="V22" s="5"/>
      <c r="W22" s="5"/>
      <c r="X22" s="16"/>
      <c r="Y22" s="16"/>
      <c r="Z22" s="16"/>
      <c r="AA22" s="16"/>
      <c r="AB22" s="16"/>
      <c r="AC22" s="5" t="s">
        <v>9</v>
      </c>
      <c r="AD22" s="5"/>
      <c r="AE22" s="16"/>
      <c r="AF22" s="41"/>
      <c r="AG22" s="61">
        <f t="shared" si="0"/>
        <v>1</v>
      </c>
      <c r="AH22" s="48">
        <f t="shared" si="1"/>
        <v>1</v>
      </c>
      <c r="AI22" s="49">
        <f t="shared" si="2"/>
        <v>2</v>
      </c>
      <c r="AJ22" s="49">
        <f t="shared" si="3"/>
        <v>2</v>
      </c>
    </row>
    <row r="23" spans="1:36">
      <c r="A23" s="173" t="s">
        <v>74</v>
      </c>
      <c r="B23" s="38"/>
      <c r="C23" s="20"/>
      <c r="D23" s="20"/>
      <c r="E23" s="20"/>
      <c r="F23" s="20"/>
      <c r="G23" s="20"/>
      <c r="H23" s="5"/>
      <c r="I23" s="5" t="s">
        <v>9</v>
      </c>
      <c r="J23" s="20"/>
      <c r="K23" s="20"/>
      <c r="L23" s="20"/>
      <c r="M23" s="20"/>
      <c r="N23" s="20"/>
      <c r="O23" s="5" t="s">
        <v>80</v>
      </c>
      <c r="P23" s="5" t="s">
        <v>80</v>
      </c>
      <c r="Q23" s="20"/>
      <c r="R23" s="20"/>
      <c r="S23" s="20"/>
      <c r="T23" s="20"/>
      <c r="U23" s="20"/>
      <c r="V23" s="5"/>
      <c r="W23" s="5" t="s">
        <v>8</v>
      </c>
      <c r="X23" s="20"/>
      <c r="Y23" s="20"/>
      <c r="Z23" s="20"/>
      <c r="AA23" s="20"/>
      <c r="AB23" s="20"/>
      <c r="AC23" s="5" t="s">
        <v>80</v>
      </c>
      <c r="AD23" s="5" t="s">
        <v>80</v>
      </c>
      <c r="AE23" s="16"/>
      <c r="AF23" s="41"/>
      <c r="AG23" s="61">
        <f t="shared" si="0"/>
        <v>1</v>
      </c>
      <c r="AH23" s="48">
        <f t="shared" si="1"/>
        <v>1</v>
      </c>
      <c r="AI23" s="49">
        <f t="shared" si="2"/>
        <v>2</v>
      </c>
      <c r="AJ23" s="49">
        <f t="shared" si="3"/>
        <v>2</v>
      </c>
    </row>
    <row r="24" spans="1:36">
      <c r="A24" s="173" t="s">
        <v>57</v>
      </c>
      <c r="B24" s="111" t="s">
        <v>80</v>
      </c>
      <c r="C24" s="20"/>
      <c r="D24" s="20"/>
      <c r="E24" s="20"/>
      <c r="F24" s="20"/>
      <c r="G24" s="20"/>
      <c r="H24" s="5" t="s">
        <v>80</v>
      </c>
      <c r="I24" s="5"/>
      <c r="J24" s="20"/>
      <c r="K24" s="20"/>
      <c r="L24" s="20"/>
      <c r="M24" s="20"/>
      <c r="N24" s="20"/>
      <c r="O24" s="5"/>
      <c r="P24" s="5" t="s">
        <v>8</v>
      </c>
      <c r="Q24" s="20"/>
      <c r="R24" s="20"/>
      <c r="S24" s="20"/>
      <c r="T24" s="20"/>
      <c r="U24" s="20"/>
      <c r="V24" s="5"/>
      <c r="W24" s="5"/>
      <c r="X24" s="20"/>
      <c r="Y24" s="20"/>
      <c r="Z24" s="20"/>
      <c r="AA24" s="20"/>
      <c r="AB24" s="20"/>
      <c r="AC24" s="5" t="s">
        <v>9</v>
      </c>
      <c r="AD24" s="5" t="s">
        <v>80</v>
      </c>
      <c r="AE24" s="16"/>
      <c r="AF24" s="41"/>
      <c r="AG24" s="61">
        <f t="shared" si="0"/>
        <v>1</v>
      </c>
      <c r="AH24" s="48">
        <f t="shared" si="1"/>
        <v>1</v>
      </c>
      <c r="AI24" s="49">
        <f t="shared" si="2"/>
        <v>2</v>
      </c>
      <c r="AJ24" s="49">
        <f t="shared" si="3"/>
        <v>2</v>
      </c>
    </row>
    <row r="25" spans="1:36">
      <c r="A25" s="174" t="s">
        <v>29</v>
      </c>
      <c r="B25" s="38"/>
      <c r="C25" s="20"/>
      <c r="D25" s="20"/>
      <c r="E25" s="20"/>
      <c r="F25" s="20"/>
      <c r="G25" s="20"/>
      <c r="H25" s="5"/>
      <c r="I25" s="5" t="s">
        <v>9</v>
      </c>
      <c r="J25" s="20"/>
      <c r="K25" s="20"/>
      <c r="L25" s="20"/>
      <c r="M25" s="20"/>
      <c r="N25" s="20"/>
      <c r="O25" s="5"/>
      <c r="P25" s="5"/>
      <c r="Q25" s="20"/>
      <c r="R25" s="20"/>
      <c r="S25" s="20"/>
      <c r="T25" s="20"/>
      <c r="U25" s="20"/>
      <c r="V25" s="5"/>
      <c r="W25" s="5"/>
      <c r="X25" s="20"/>
      <c r="Y25" s="20"/>
      <c r="Z25" s="20"/>
      <c r="AA25" s="20"/>
      <c r="AB25" s="20"/>
      <c r="AC25" s="5"/>
      <c r="AD25" s="5" t="s">
        <v>8</v>
      </c>
      <c r="AE25" s="16"/>
      <c r="AF25" s="41"/>
      <c r="AG25" s="61">
        <f t="shared" si="0"/>
        <v>1</v>
      </c>
      <c r="AH25" s="48">
        <f t="shared" si="1"/>
        <v>1</v>
      </c>
      <c r="AI25" s="49">
        <f t="shared" si="2"/>
        <v>2</v>
      </c>
      <c r="AJ25" s="49">
        <f t="shared" si="3"/>
        <v>2</v>
      </c>
    </row>
    <row r="26" spans="1:36">
      <c r="A26" s="173" t="s">
        <v>58</v>
      </c>
      <c r="B26" s="38" t="s">
        <v>80</v>
      </c>
      <c r="C26" s="20"/>
      <c r="D26" s="20"/>
      <c r="E26" s="20"/>
      <c r="F26" s="20"/>
      <c r="G26" s="20"/>
      <c r="H26" s="5"/>
      <c r="I26" s="5" t="s">
        <v>8</v>
      </c>
      <c r="J26" s="20"/>
      <c r="K26" s="20"/>
      <c r="L26" s="20"/>
      <c r="M26" s="20"/>
      <c r="N26" s="20"/>
      <c r="O26" s="5"/>
      <c r="P26" s="5" t="s">
        <v>9</v>
      </c>
      <c r="Q26" s="20"/>
      <c r="R26" s="20"/>
      <c r="S26" s="20"/>
      <c r="T26" s="20"/>
      <c r="U26" s="20"/>
      <c r="V26" s="5"/>
      <c r="W26" s="5"/>
      <c r="X26" s="20"/>
      <c r="Y26" s="20"/>
      <c r="Z26" s="20"/>
      <c r="AA26" s="20"/>
      <c r="AB26" s="20"/>
      <c r="AC26" s="5" t="s">
        <v>80</v>
      </c>
      <c r="AD26" s="5" t="s">
        <v>80</v>
      </c>
      <c r="AE26" s="20" t="s">
        <v>80</v>
      </c>
      <c r="AF26" s="81" t="s">
        <v>80</v>
      </c>
      <c r="AG26" s="61">
        <f t="shared" si="0"/>
        <v>1</v>
      </c>
      <c r="AH26" s="48">
        <f t="shared" si="1"/>
        <v>1</v>
      </c>
      <c r="AI26" s="49">
        <f t="shared" si="2"/>
        <v>2</v>
      </c>
      <c r="AJ26" s="49">
        <f t="shared" si="3"/>
        <v>2</v>
      </c>
    </row>
    <row r="27" spans="1:36">
      <c r="A27" s="174" t="s">
        <v>30</v>
      </c>
      <c r="B27" s="38" t="s">
        <v>80</v>
      </c>
      <c r="C27" s="20"/>
      <c r="D27" s="20"/>
      <c r="E27" s="20"/>
      <c r="F27" s="20"/>
      <c r="G27" s="20"/>
      <c r="H27" s="5"/>
      <c r="I27" s="5" t="s">
        <v>8</v>
      </c>
      <c r="J27" s="20"/>
      <c r="K27" s="20"/>
      <c r="L27" s="20"/>
      <c r="M27" s="20"/>
      <c r="N27" s="20"/>
      <c r="O27" s="5"/>
      <c r="P27" s="5" t="s">
        <v>9</v>
      </c>
      <c r="Q27" s="20"/>
      <c r="R27" s="20"/>
      <c r="S27" s="20"/>
      <c r="T27" s="20"/>
      <c r="U27" s="20"/>
      <c r="V27" s="5"/>
      <c r="W27" s="5"/>
      <c r="X27" s="20"/>
      <c r="Y27" s="20"/>
      <c r="Z27" s="20"/>
      <c r="AA27" s="20"/>
      <c r="AB27" s="20"/>
      <c r="AC27" s="5" t="s">
        <v>80</v>
      </c>
      <c r="AD27" s="5" t="s">
        <v>80</v>
      </c>
      <c r="AE27" s="20" t="s">
        <v>80</v>
      </c>
      <c r="AF27" s="81" t="s">
        <v>80</v>
      </c>
      <c r="AG27" s="61">
        <f t="shared" si="0"/>
        <v>1</v>
      </c>
      <c r="AH27" s="48">
        <f t="shared" si="1"/>
        <v>1</v>
      </c>
      <c r="AI27" s="49">
        <f t="shared" si="2"/>
        <v>2</v>
      </c>
      <c r="AJ27" s="49">
        <f t="shared" si="3"/>
        <v>2</v>
      </c>
    </row>
    <row r="28" spans="1:36">
      <c r="A28" s="174" t="s">
        <v>31</v>
      </c>
      <c r="B28" s="38" t="s">
        <v>9</v>
      </c>
      <c r="C28" s="20"/>
      <c r="D28" s="20"/>
      <c r="E28" s="20"/>
      <c r="F28" s="20"/>
      <c r="G28" s="20"/>
      <c r="H28" s="5"/>
      <c r="I28" s="5"/>
      <c r="J28" s="20"/>
      <c r="K28" s="20"/>
      <c r="L28" s="20"/>
      <c r="M28" s="20"/>
      <c r="N28" s="20"/>
      <c r="O28" s="5"/>
      <c r="P28" s="5"/>
      <c r="Q28" s="20"/>
      <c r="R28" s="20"/>
      <c r="S28" s="20"/>
      <c r="T28" s="20"/>
      <c r="U28" s="20"/>
      <c r="V28" s="5"/>
      <c r="W28" s="5" t="s">
        <v>8</v>
      </c>
      <c r="X28" s="20"/>
      <c r="Y28" s="20"/>
      <c r="Z28" s="20"/>
      <c r="AA28" s="20"/>
      <c r="AB28" s="20"/>
      <c r="AC28" s="5" t="s">
        <v>80</v>
      </c>
      <c r="AD28" s="5" t="s">
        <v>80</v>
      </c>
      <c r="AE28" s="20" t="s">
        <v>80</v>
      </c>
      <c r="AF28" s="81" t="s">
        <v>80</v>
      </c>
      <c r="AG28" s="61">
        <f t="shared" si="0"/>
        <v>1</v>
      </c>
      <c r="AH28" s="48">
        <f t="shared" si="1"/>
        <v>1</v>
      </c>
      <c r="AI28" s="49">
        <f t="shared" si="2"/>
        <v>2</v>
      </c>
      <c r="AJ28" s="49">
        <f t="shared" si="3"/>
        <v>2</v>
      </c>
    </row>
    <row r="29" spans="1:36">
      <c r="A29" s="173" t="s">
        <v>11</v>
      </c>
      <c r="B29" s="38" t="s">
        <v>9</v>
      </c>
      <c r="C29" s="20"/>
      <c r="D29" s="20"/>
      <c r="E29" s="20"/>
      <c r="F29" s="20"/>
      <c r="G29" s="20"/>
      <c r="H29" s="5"/>
      <c r="I29" s="5"/>
      <c r="J29" s="20"/>
      <c r="K29" s="20"/>
      <c r="L29" s="20"/>
      <c r="M29" s="20"/>
      <c r="N29" s="20"/>
      <c r="O29" s="5"/>
      <c r="P29" s="5"/>
      <c r="Q29" s="20"/>
      <c r="R29" s="20"/>
      <c r="S29" s="20"/>
      <c r="T29" s="20"/>
      <c r="U29" s="20"/>
      <c r="V29" s="5"/>
      <c r="W29" s="5" t="s">
        <v>8</v>
      </c>
      <c r="X29" s="20"/>
      <c r="Y29" s="20"/>
      <c r="Z29" s="20"/>
      <c r="AA29" s="20"/>
      <c r="AB29" s="20"/>
      <c r="AC29" s="5" t="s">
        <v>80</v>
      </c>
      <c r="AD29" s="5" t="s">
        <v>80</v>
      </c>
      <c r="AE29" s="20" t="s">
        <v>80</v>
      </c>
      <c r="AF29" s="81" t="s">
        <v>80</v>
      </c>
      <c r="AG29" s="61">
        <f t="shared" si="0"/>
        <v>1</v>
      </c>
      <c r="AH29" s="48">
        <f t="shared" si="1"/>
        <v>1</v>
      </c>
      <c r="AI29" s="49">
        <f t="shared" si="2"/>
        <v>2</v>
      </c>
      <c r="AJ29" s="49">
        <f t="shared" si="3"/>
        <v>2</v>
      </c>
    </row>
    <row r="30" spans="1:36">
      <c r="A30" s="173" t="s">
        <v>47</v>
      </c>
      <c r="B30" s="38" t="s">
        <v>9</v>
      </c>
      <c r="C30" s="20"/>
      <c r="D30" s="20"/>
      <c r="E30" s="20"/>
      <c r="F30" s="20"/>
      <c r="G30" s="20"/>
      <c r="H30" s="5"/>
      <c r="I30" s="5"/>
      <c r="J30" s="20"/>
      <c r="K30" s="20"/>
      <c r="L30" s="20"/>
      <c r="M30" s="20"/>
      <c r="N30" s="20"/>
      <c r="O30" s="5"/>
      <c r="P30" s="5"/>
      <c r="Q30" s="20"/>
      <c r="R30" s="20"/>
      <c r="S30" s="20"/>
      <c r="T30" s="20"/>
      <c r="U30" s="20"/>
      <c r="V30" s="5"/>
      <c r="W30" s="5"/>
      <c r="X30" s="20"/>
      <c r="Y30" s="20"/>
      <c r="Z30" s="20"/>
      <c r="AA30" s="20"/>
      <c r="AB30" s="20"/>
      <c r="AC30" s="5"/>
      <c r="AD30" s="5" t="s">
        <v>8</v>
      </c>
      <c r="AE30" s="20"/>
      <c r="AF30" s="81"/>
      <c r="AG30" s="61">
        <f t="shared" si="0"/>
        <v>1</v>
      </c>
      <c r="AH30" s="48">
        <f t="shared" si="1"/>
        <v>1</v>
      </c>
      <c r="AI30" s="49">
        <f t="shared" si="2"/>
        <v>2</v>
      </c>
      <c r="AJ30" s="49">
        <f t="shared" si="3"/>
        <v>2</v>
      </c>
    </row>
    <row r="31" spans="1:36">
      <c r="A31" s="173" t="s">
        <v>75</v>
      </c>
      <c r="B31" s="38" t="s">
        <v>9</v>
      </c>
      <c r="C31" s="20"/>
      <c r="D31" s="20"/>
      <c r="E31" s="20"/>
      <c r="F31" s="20"/>
      <c r="G31" s="20"/>
      <c r="H31" s="5"/>
      <c r="I31" s="5"/>
      <c r="J31" s="20"/>
      <c r="K31" s="20"/>
      <c r="L31" s="20"/>
      <c r="M31" s="20"/>
      <c r="N31" s="20"/>
      <c r="O31" s="5" t="s">
        <v>9</v>
      </c>
      <c r="P31" s="5"/>
      <c r="Q31" s="20"/>
      <c r="R31" s="20"/>
      <c r="S31" s="20"/>
      <c r="T31" s="20"/>
      <c r="U31" s="20"/>
      <c r="V31" s="5"/>
      <c r="W31" s="5"/>
      <c r="X31" s="20"/>
      <c r="Y31" s="20"/>
      <c r="Z31" s="20"/>
      <c r="AA31" s="20"/>
      <c r="AB31" s="20"/>
      <c r="AC31" s="5"/>
      <c r="AD31" s="5"/>
      <c r="AE31" s="20"/>
      <c r="AF31" s="81"/>
      <c r="AG31" s="61">
        <f t="shared" si="0"/>
        <v>0</v>
      </c>
      <c r="AH31" s="48">
        <f t="shared" si="1"/>
        <v>2</v>
      </c>
      <c r="AI31" s="49">
        <f t="shared" si="2"/>
        <v>2</v>
      </c>
      <c r="AJ31" s="49">
        <f t="shared" si="3"/>
        <v>2</v>
      </c>
    </row>
    <row r="32" spans="1:36">
      <c r="A32" s="173" t="s">
        <v>59</v>
      </c>
      <c r="B32" s="38" t="s">
        <v>80</v>
      </c>
      <c r="C32" s="20"/>
      <c r="D32" s="20"/>
      <c r="E32" s="20"/>
      <c r="F32" s="20"/>
      <c r="G32" s="20"/>
      <c r="H32" s="5" t="s">
        <v>80</v>
      </c>
      <c r="I32" s="5" t="s">
        <v>80</v>
      </c>
      <c r="J32" s="20"/>
      <c r="K32" s="20"/>
      <c r="L32" s="20"/>
      <c r="M32" s="20"/>
      <c r="N32" s="20"/>
      <c r="O32" s="5" t="s">
        <v>9</v>
      </c>
      <c r="P32" s="5"/>
      <c r="Q32" s="20"/>
      <c r="R32" s="20"/>
      <c r="S32" s="20"/>
      <c r="T32" s="20"/>
      <c r="U32" s="20"/>
      <c r="V32" s="5"/>
      <c r="W32" s="5" t="s">
        <v>8</v>
      </c>
      <c r="X32" s="20"/>
      <c r="Y32" s="20"/>
      <c r="Z32" s="20"/>
      <c r="AA32" s="20"/>
      <c r="AB32" s="20"/>
      <c r="AC32" s="5" t="s">
        <v>80</v>
      </c>
      <c r="AD32" s="5" t="s">
        <v>80</v>
      </c>
      <c r="AE32" s="20"/>
      <c r="AF32" s="81"/>
      <c r="AG32" s="61">
        <f t="shared" si="0"/>
        <v>1</v>
      </c>
      <c r="AH32" s="48">
        <f t="shared" si="1"/>
        <v>1</v>
      </c>
      <c r="AI32" s="49">
        <f t="shared" si="2"/>
        <v>2</v>
      </c>
      <c r="AJ32" s="49">
        <f t="shared" si="3"/>
        <v>2</v>
      </c>
    </row>
    <row r="33" spans="1:36">
      <c r="A33" s="174" t="s">
        <v>32</v>
      </c>
      <c r="B33" s="38"/>
      <c r="C33" s="20"/>
      <c r="D33" s="20"/>
      <c r="E33" s="20"/>
      <c r="F33" s="20"/>
      <c r="G33" s="20"/>
      <c r="H33" s="5"/>
      <c r="I33" s="5" t="s">
        <v>9</v>
      </c>
      <c r="J33" s="20"/>
      <c r="K33" s="20"/>
      <c r="L33" s="20"/>
      <c r="M33" s="20"/>
      <c r="N33" s="20"/>
      <c r="O33" s="5"/>
      <c r="P33" s="5"/>
      <c r="Q33" s="20"/>
      <c r="R33" s="20"/>
      <c r="S33" s="20"/>
      <c r="T33" s="20"/>
      <c r="U33" s="20"/>
      <c r="V33" s="5"/>
      <c r="W33" s="5"/>
      <c r="X33" s="20"/>
      <c r="Y33" s="20"/>
      <c r="Z33" s="20"/>
      <c r="AA33" s="20"/>
      <c r="AB33" s="20"/>
      <c r="AC33" s="5"/>
      <c r="AD33" s="5" t="s">
        <v>9</v>
      </c>
      <c r="AE33" s="20"/>
      <c r="AF33" s="81"/>
      <c r="AG33" s="61">
        <f t="shared" si="0"/>
        <v>0</v>
      </c>
      <c r="AH33" s="48">
        <f t="shared" si="1"/>
        <v>2</v>
      </c>
      <c r="AI33" s="49">
        <f t="shared" si="2"/>
        <v>2</v>
      </c>
      <c r="AJ33" s="49">
        <f t="shared" si="3"/>
        <v>2</v>
      </c>
    </row>
    <row r="34" spans="1:36">
      <c r="A34" s="173" t="s">
        <v>12</v>
      </c>
      <c r="B34" s="38"/>
      <c r="C34" s="20"/>
      <c r="D34" s="20"/>
      <c r="E34" s="20"/>
      <c r="F34" s="20"/>
      <c r="G34" s="20"/>
      <c r="H34" s="5"/>
      <c r="I34" s="5" t="s">
        <v>9</v>
      </c>
      <c r="J34" s="20"/>
      <c r="K34" s="20"/>
      <c r="L34" s="20"/>
      <c r="M34" s="20"/>
      <c r="N34" s="20"/>
      <c r="O34" s="5"/>
      <c r="P34" s="5"/>
      <c r="Q34" s="20"/>
      <c r="R34" s="20"/>
      <c r="S34" s="20"/>
      <c r="T34" s="20"/>
      <c r="U34" s="20"/>
      <c r="V34" s="5"/>
      <c r="W34" s="5"/>
      <c r="X34" s="20"/>
      <c r="Y34" s="20"/>
      <c r="Z34" s="20"/>
      <c r="AA34" s="20"/>
      <c r="AB34" s="20"/>
      <c r="AC34" s="5"/>
      <c r="AD34" s="5" t="s">
        <v>9</v>
      </c>
      <c r="AE34" s="20"/>
      <c r="AF34" s="81"/>
      <c r="AG34" s="61">
        <f t="shared" si="0"/>
        <v>0</v>
      </c>
      <c r="AH34" s="48">
        <f t="shared" si="1"/>
        <v>2</v>
      </c>
      <c r="AI34" s="49">
        <f t="shared" si="2"/>
        <v>2</v>
      </c>
      <c r="AJ34" s="49">
        <f t="shared" si="3"/>
        <v>2</v>
      </c>
    </row>
    <row r="35" spans="1:36">
      <c r="A35" s="173" t="s">
        <v>60</v>
      </c>
      <c r="B35" s="38" t="s">
        <v>8</v>
      </c>
      <c r="C35" s="20"/>
      <c r="D35" s="20"/>
      <c r="E35" s="20"/>
      <c r="F35" s="20"/>
      <c r="G35" s="20"/>
      <c r="H35" s="5" t="s">
        <v>9</v>
      </c>
      <c r="I35" s="5"/>
      <c r="J35" s="20"/>
      <c r="K35" s="20"/>
      <c r="L35" s="20"/>
      <c r="M35" s="20"/>
      <c r="N35" s="20"/>
      <c r="O35" s="5"/>
      <c r="P35" s="5"/>
      <c r="Q35" s="20"/>
      <c r="R35" s="20"/>
      <c r="S35" s="20"/>
      <c r="T35" s="20"/>
      <c r="U35" s="20"/>
      <c r="V35" s="5"/>
      <c r="W35" s="5"/>
      <c r="X35" s="20"/>
      <c r="Y35" s="20"/>
      <c r="Z35" s="20"/>
      <c r="AA35" s="20"/>
      <c r="AB35" s="20"/>
      <c r="AC35" s="5"/>
      <c r="AD35" s="5"/>
      <c r="AE35" s="20"/>
      <c r="AF35" s="81"/>
      <c r="AG35" s="61">
        <f t="shared" si="0"/>
        <v>1</v>
      </c>
      <c r="AH35" s="48">
        <f t="shared" si="1"/>
        <v>1</v>
      </c>
      <c r="AI35" s="49">
        <f t="shared" si="2"/>
        <v>2</v>
      </c>
      <c r="AJ35" s="49">
        <f t="shared" si="3"/>
        <v>2</v>
      </c>
    </row>
    <row r="36" spans="1:36">
      <c r="A36" s="173" t="s">
        <v>40</v>
      </c>
      <c r="B36" s="38" t="s">
        <v>8</v>
      </c>
      <c r="C36" s="20"/>
      <c r="D36" s="20"/>
      <c r="E36" s="20"/>
      <c r="F36" s="20"/>
      <c r="G36" s="20"/>
      <c r="H36" s="5"/>
      <c r="I36" s="5"/>
      <c r="J36" s="20"/>
      <c r="K36" s="20"/>
      <c r="L36" s="20"/>
      <c r="M36" s="20"/>
      <c r="N36" s="20"/>
      <c r="O36" s="5"/>
      <c r="P36" s="5" t="s">
        <v>8</v>
      </c>
      <c r="Q36" s="20"/>
      <c r="R36" s="20"/>
      <c r="S36" s="20"/>
      <c r="T36" s="20"/>
      <c r="U36" s="20"/>
      <c r="V36" s="5" t="s">
        <v>80</v>
      </c>
      <c r="W36" s="5" t="s">
        <v>80</v>
      </c>
      <c r="X36" s="20"/>
      <c r="Y36" s="20"/>
      <c r="Z36" s="20"/>
      <c r="AA36" s="20"/>
      <c r="AB36" s="20"/>
      <c r="AC36" s="5"/>
      <c r="AD36" s="5"/>
      <c r="AE36" s="20"/>
      <c r="AF36" s="81"/>
      <c r="AG36" s="61">
        <f t="shared" si="0"/>
        <v>2</v>
      </c>
      <c r="AH36" s="48">
        <f t="shared" si="1"/>
        <v>0</v>
      </c>
      <c r="AI36" s="49">
        <f t="shared" si="2"/>
        <v>2</v>
      </c>
      <c r="AJ36" s="49">
        <f t="shared" si="3"/>
        <v>2</v>
      </c>
    </row>
    <row r="37" spans="1:36">
      <c r="A37" s="173" t="s">
        <v>44</v>
      </c>
      <c r="B37" s="38"/>
      <c r="C37" s="20"/>
      <c r="D37" s="20"/>
      <c r="E37" s="20"/>
      <c r="F37" s="20"/>
      <c r="G37" s="20"/>
      <c r="H37" s="5"/>
      <c r="I37" s="5" t="s">
        <v>8</v>
      </c>
      <c r="J37" s="20"/>
      <c r="K37" s="20"/>
      <c r="L37" s="20"/>
      <c r="M37" s="20"/>
      <c r="N37" s="20"/>
      <c r="O37" s="5"/>
      <c r="P37" s="5"/>
      <c r="Q37" s="20"/>
      <c r="R37" s="20"/>
      <c r="S37" s="20"/>
      <c r="T37" s="20"/>
      <c r="U37" s="20"/>
      <c r="V37" s="5" t="s">
        <v>9</v>
      </c>
      <c r="W37" s="5"/>
      <c r="X37" s="20"/>
      <c r="Y37" s="20"/>
      <c r="Z37" s="20"/>
      <c r="AA37" s="20"/>
      <c r="AB37" s="20"/>
      <c r="AC37" s="5"/>
      <c r="AD37" s="5"/>
      <c r="AE37" s="20"/>
      <c r="AF37" s="81"/>
      <c r="AG37" s="61">
        <f t="shared" si="0"/>
        <v>1</v>
      </c>
      <c r="AH37" s="48">
        <f t="shared" si="1"/>
        <v>1</v>
      </c>
      <c r="AI37" s="49">
        <f t="shared" si="2"/>
        <v>2</v>
      </c>
      <c r="AJ37" s="49">
        <f t="shared" si="3"/>
        <v>2</v>
      </c>
    </row>
    <row r="38" spans="1:36">
      <c r="A38" s="174" t="s">
        <v>65</v>
      </c>
      <c r="B38" s="38"/>
      <c r="C38" s="20"/>
      <c r="D38" s="20"/>
      <c r="E38" s="20"/>
      <c r="F38" s="20"/>
      <c r="G38" s="20"/>
      <c r="H38" s="5"/>
      <c r="I38" s="5" t="s">
        <v>8</v>
      </c>
      <c r="J38" s="20"/>
      <c r="K38" s="20"/>
      <c r="L38" s="20"/>
      <c r="M38" s="20"/>
      <c r="N38" s="20"/>
      <c r="O38" s="5"/>
      <c r="P38" s="5"/>
      <c r="Q38" s="20"/>
      <c r="R38" s="20"/>
      <c r="S38" s="20"/>
      <c r="T38" s="20"/>
      <c r="U38" s="20"/>
      <c r="V38" s="5"/>
      <c r="W38" s="5"/>
      <c r="X38" s="20"/>
      <c r="Y38" s="20"/>
      <c r="Z38" s="20"/>
      <c r="AA38" s="20"/>
      <c r="AB38" s="20"/>
      <c r="AC38" s="5"/>
      <c r="AD38" s="5" t="s">
        <v>8</v>
      </c>
      <c r="AE38" s="20"/>
      <c r="AF38" s="81"/>
      <c r="AG38" s="61">
        <f t="shared" ref="AG38:AG44" si="4">COUNTIF(B38:AF38,"9.00")</f>
        <v>2</v>
      </c>
      <c r="AH38" s="48">
        <f t="shared" ref="AH38:AH45" si="5">COUNTIF(B38:AF38,"18.00")</f>
        <v>0</v>
      </c>
      <c r="AI38" s="49">
        <f t="shared" ref="AI38:AI45" si="6">SUM(AG38:AH38)</f>
        <v>2</v>
      </c>
      <c r="AJ38" s="49">
        <f t="shared" ref="AJ38:AJ45" si="7">AI38</f>
        <v>2</v>
      </c>
    </row>
    <row r="39" spans="1:36">
      <c r="A39" s="173" t="s">
        <v>45</v>
      </c>
      <c r="B39" s="38"/>
      <c r="C39" s="20"/>
      <c r="D39" s="20"/>
      <c r="E39" s="20"/>
      <c r="F39" s="20"/>
      <c r="G39" s="20"/>
      <c r="H39" s="5"/>
      <c r="I39" s="5" t="s">
        <v>8</v>
      </c>
      <c r="J39" s="20"/>
      <c r="K39" s="20"/>
      <c r="L39" s="20"/>
      <c r="M39" s="20"/>
      <c r="N39" s="20"/>
      <c r="O39" s="5"/>
      <c r="P39" s="5"/>
      <c r="Q39" s="20"/>
      <c r="R39" s="20"/>
      <c r="S39" s="20"/>
      <c r="T39" s="20"/>
      <c r="U39" s="20"/>
      <c r="V39" s="5" t="s">
        <v>9</v>
      </c>
      <c r="W39" s="5"/>
      <c r="X39" s="20"/>
      <c r="Y39" s="20"/>
      <c r="Z39" s="20"/>
      <c r="AA39" s="20"/>
      <c r="AB39" s="20"/>
      <c r="AC39" s="5"/>
      <c r="AD39" s="5"/>
      <c r="AE39" s="20"/>
      <c r="AF39" s="81"/>
      <c r="AG39" s="61">
        <f t="shared" si="4"/>
        <v>1</v>
      </c>
      <c r="AH39" s="48">
        <f t="shared" si="5"/>
        <v>1</v>
      </c>
      <c r="AI39" s="49">
        <f t="shared" si="6"/>
        <v>2</v>
      </c>
      <c r="AJ39" s="49">
        <f t="shared" si="7"/>
        <v>2</v>
      </c>
    </row>
    <row r="40" spans="1:36">
      <c r="A40" s="173" t="s">
        <v>61</v>
      </c>
      <c r="B40" s="38"/>
      <c r="C40" s="20"/>
      <c r="D40" s="20"/>
      <c r="E40" s="20"/>
      <c r="F40" s="20"/>
      <c r="G40" s="20"/>
      <c r="H40" s="5"/>
      <c r="I40" s="5" t="s">
        <v>8</v>
      </c>
      <c r="J40" s="20"/>
      <c r="K40" s="20"/>
      <c r="L40" s="20"/>
      <c r="M40" s="20"/>
      <c r="N40" s="20"/>
      <c r="O40" s="5"/>
      <c r="P40" s="5"/>
      <c r="Q40" s="20"/>
      <c r="R40" s="20"/>
      <c r="S40" s="20"/>
      <c r="T40" s="20"/>
      <c r="U40" s="20"/>
      <c r="V40" s="5"/>
      <c r="W40" s="5" t="s">
        <v>8</v>
      </c>
      <c r="X40" s="20"/>
      <c r="Y40" s="20"/>
      <c r="Z40" s="20"/>
      <c r="AA40" s="20"/>
      <c r="AB40" s="20"/>
      <c r="AC40" s="5"/>
      <c r="AD40" s="5"/>
      <c r="AE40" s="20"/>
      <c r="AF40" s="81"/>
      <c r="AG40" s="61">
        <f t="shared" si="4"/>
        <v>2</v>
      </c>
      <c r="AH40" s="48">
        <f t="shared" si="5"/>
        <v>0</v>
      </c>
      <c r="AI40" s="49">
        <f t="shared" si="6"/>
        <v>2</v>
      </c>
      <c r="AJ40" s="49">
        <f t="shared" si="7"/>
        <v>2</v>
      </c>
    </row>
    <row r="41" spans="1:36">
      <c r="A41" s="173" t="s">
        <v>43</v>
      </c>
      <c r="B41" s="38" t="s">
        <v>8</v>
      </c>
      <c r="C41" s="20"/>
      <c r="D41" s="20"/>
      <c r="E41" s="20"/>
      <c r="F41" s="20"/>
      <c r="G41" s="20"/>
      <c r="H41" s="5" t="s">
        <v>80</v>
      </c>
      <c r="I41" s="5" t="s">
        <v>80</v>
      </c>
      <c r="J41" s="20"/>
      <c r="K41" s="20"/>
      <c r="L41" s="20"/>
      <c r="M41" s="20"/>
      <c r="N41" s="20"/>
      <c r="O41" s="5" t="s">
        <v>80</v>
      </c>
      <c r="P41" s="5" t="s">
        <v>80</v>
      </c>
      <c r="Q41" s="20"/>
      <c r="R41" s="20"/>
      <c r="S41" s="20"/>
      <c r="T41" s="20"/>
      <c r="U41" s="20"/>
      <c r="V41" s="5"/>
      <c r="W41" s="5" t="s">
        <v>8</v>
      </c>
      <c r="X41" s="20"/>
      <c r="Y41" s="20"/>
      <c r="Z41" s="20"/>
      <c r="AA41" s="20"/>
      <c r="AB41" s="20"/>
      <c r="AC41" s="5" t="s">
        <v>80</v>
      </c>
      <c r="AD41" s="5" t="s">
        <v>80</v>
      </c>
      <c r="AE41" s="20"/>
      <c r="AF41" s="81"/>
      <c r="AG41" s="61">
        <f t="shared" si="4"/>
        <v>2</v>
      </c>
      <c r="AH41" s="48">
        <f t="shared" si="5"/>
        <v>0</v>
      </c>
      <c r="AI41" s="49">
        <f t="shared" si="6"/>
        <v>2</v>
      </c>
      <c r="AJ41" s="49">
        <f t="shared" si="7"/>
        <v>2</v>
      </c>
    </row>
    <row r="42" spans="1:36">
      <c r="A42" s="173" t="s">
        <v>79</v>
      </c>
      <c r="B42" s="38"/>
      <c r="C42" s="20"/>
      <c r="D42" s="20"/>
      <c r="E42" s="20"/>
      <c r="F42" s="20"/>
      <c r="G42" s="20"/>
      <c r="H42" s="5"/>
      <c r="I42" s="103" t="s">
        <v>8</v>
      </c>
      <c r="J42" s="20"/>
      <c r="K42" s="20"/>
      <c r="L42" s="20"/>
      <c r="M42" s="20"/>
      <c r="N42" s="20"/>
      <c r="O42" s="5"/>
      <c r="P42" s="5"/>
      <c r="Q42" s="20"/>
      <c r="R42" s="20"/>
      <c r="S42" s="20"/>
      <c r="T42" s="20"/>
      <c r="U42" s="20"/>
      <c r="V42" s="5"/>
      <c r="W42" s="5" t="s">
        <v>8</v>
      </c>
      <c r="X42" s="20"/>
      <c r="Y42" s="20"/>
      <c r="Z42" s="20"/>
      <c r="AA42" s="20"/>
      <c r="AB42" s="20"/>
      <c r="AC42" s="5"/>
      <c r="AD42" s="5"/>
      <c r="AE42" s="20"/>
      <c r="AF42" s="81"/>
      <c r="AG42" s="61">
        <f t="shared" si="4"/>
        <v>2</v>
      </c>
      <c r="AH42" s="48">
        <f t="shared" si="5"/>
        <v>0</v>
      </c>
      <c r="AI42" s="49">
        <f t="shared" si="6"/>
        <v>2</v>
      </c>
      <c r="AJ42" s="49">
        <f t="shared" si="7"/>
        <v>2</v>
      </c>
    </row>
    <row r="43" spans="1:36">
      <c r="A43" s="173" t="s">
        <v>66</v>
      </c>
      <c r="B43" s="38"/>
      <c r="C43" s="20"/>
      <c r="D43" s="20"/>
      <c r="E43" s="20"/>
      <c r="F43" s="20"/>
      <c r="G43" s="20"/>
      <c r="H43" s="5"/>
      <c r="I43" s="5"/>
      <c r="J43" s="20"/>
      <c r="K43" s="20"/>
      <c r="L43" s="20"/>
      <c r="M43" s="20"/>
      <c r="N43" s="20"/>
      <c r="O43" s="5"/>
      <c r="P43" s="5" t="s">
        <v>9</v>
      </c>
      <c r="Q43" s="20"/>
      <c r="R43" s="20"/>
      <c r="S43" s="20"/>
      <c r="T43" s="20"/>
      <c r="U43" s="20"/>
      <c r="V43" s="5"/>
      <c r="W43" s="5"/>
      <c r="X43" s="20"/>
      <c r="Y43" s="20"/>
      <c r="Z43" s="20"/>
      <c r="AA43" s="20"/>
      <c r="AB43" s="20"/>
      <c r="AC43" s="5"/>
      <c r="AD43" s="5" t="s">
        <v>9</v>
      </c>
      <c r="AE43" s="20"/>
      <c r="AF43" s="81"/>
      <c r="AG43" s="61">
        <f t="shared" si="4"/>
        <v>0</v>
      </c>
      <c r="AH43" s="48">
        <f t="shared" si="5"/>
        <v>2</v>
      </c>
      <c r="AI43" s="49">
        <f t="shared" si="6"/>
        <v>2</v>
      </c>
      <c r="AJ43" s="49">
        <f t="shared" si="7"/>
        <v>2</v>
      </c>
    </row>
    <row r="44" spans="1:36">
      <c r="A44" s="173" t="s">
        <v>62</v>
      </c>
      <c r="B44" s="38" t="s">
        <v>8</v>
      </c>
      <c r="C44" s="20"/>
      <c r="D44" s="20"/>
      <c r="E44" s="20"/>
      <c r="F44" s="20"/>
      <c r="G44" s="20"/>
      <c r="H44" s="5" t="s">
        <v>9</v>
      </c>
      <c r="I44" s="5"/>
      <c r="J44" s="20"/>
      <c r="K44" s="20"/>
      <c r="L44" s="20"/>
      <c r="M44" s="20"/>
      <c r="N44" s="20"/>
      <c r="O44" s="5"/>
      <c r="P44" s="5"/>
      <c r="Q44" s="20"/>
      <c r="R44" s="20"/>
      <c r="S44" s="20"/>
      <c r="T44" s="20"/>
      <c r="U44" s="20"/>
      <c r="V44" s="5"/>
      <c r="W44" s="5"/>
      <c r="X44" s="20"/>
      <c r="Y44" s="20"/>
      <c r="Z44" s="20"/>
      <c r="AA44" s="20"/>
      <c r="AB44" s="20"/>
      <c r="AC44" s="5"/>
      <c r="AD44" s="5"/>
      <c r="AE44" s="20"/>
      <c r="AF44" s="81"/>
      <c r="AG44" s="61">
        <f t="shared" si="4"/>
        <v>1</v>
      </c>
      <c r="AH44" s="48">
        <f t="shared" si="5"/>
        <v>1</v>
      </c>
      <c r="AI44" s="49">
        <f t="shared" si="6"/>
        <v>2</v>
      </c>
      <c r="AJ44" s="49">
        <f t="shared" si="7"/>
        <v>2</v>
      </c>
    </row>
    <row r="45" spans="1:36" ht="16" thickBot="1">
      <c r="A45" s="176" t="s">
        <v>73</v>
      </c>
      <c r="B45" s="182"/>
      <c r="C45" s="183"/>
      <c r="D45" s="183"/>
      <c r="E45" s="183"/>
      <c r="F45" s="183"/>
      <c r="G45" s="183"/>
      <c r="H45" s="184"/>
      <c r="I45" s="185"/>
      <c r="J45" s="183"/>
      <c r="K45" s="183"/>
      <c r="L45" s="183"/>
      <c r="M45" s="183"/>
      <c r="N45" s="183"/>
      <c r="O45" s="184"/>
      <c r="P45" s="184" t="s">
        <v>9</v>
      </c>
      <c r="Q45" s="183"/>
      <c r="R45" s="183"/>
      <c r="S45" s="183"/>
      <c r="T45" s="183"/>
      <c r="U45" s="183"/>
      <c r="V45" s="184"/>
      <c r="W45" s="184" t="s">
        <v>80</v>
      </c>
      <c r="X45" s="183"/>
      <c r="Y45" s="183"/>
      <c r="Z45" s="183"/>
      <c r="AA45" s="183"/>
      <c r="AB45" s="183"/>
      <c r="AC45" s="184"/>
      <c r="AD45" s="184" t="s">
        <v>8</v>
      </c>
      <c r="AE45" s="183"/>
      <c r="AF45" s="186"/>
      <c r="AG45" s="58">
        <f>COUNTIF(B45:AF45,"9.00")</f>
        <v>1</v>
      </c>
      <c r="AH45" s="50">
        <f t="shared" si="5"/>
        <v>1</v>
      </c>
      <c r="AI45" s="51">
        <f t="shared" si="6"/>
        <v>2</v>
      </c>
      <c r="AJ45" s="51">
        <f t="shared" si="7"/>
        <v>2</v>
      </c>
    </row>
    <row r="46" spans="1:36">
      <c r="A46" s="74" t="s">
        <v>8</v>
      </c>
      <c r="B46" s="37">
        <f>COUNTIFS($B$3:$B$45,"9.00")</f>
        <v>6</v>
      </c>
      <c r="C46" s="18"/>
      <c r="D46" s="18"/>
      <c r="E46" s="18"/>
      <c r="F46" s="18"/>
      <c r="G46" s="18"/>
      <c r="H46" s="4"/>
      <c r="I46" s="4">
        <f>COUNTIFS($I$3:$I$45,"9.00")</f>
        <v>12</v>
      </c>
      <c r="J46" s="18"/>
      <c r="K46" s="18"/>
      <c r="L46" s="18"/>
      <c r="M46" s="18"/>
      <c r="N46" s="18"/>
      <c r="O46" s="4"/>
      <c r="P46" s="4">
        <f>COUNTIFS($P$3:$P$45,"9.00")</f>
        <v>6</v>
      </c>
      <c r="Q46" s="18"/>
      <c r="R46" s="18"/>
      <c r="S46" s="18"/>
      <c r="T46" s="18"/>
      <c r="U46" s="18"/>
      <c r="V46" s="4"/>
      <c r="W46" s="4">
        <f>COUNTIFS($W$3:$W$45,"9.00")</f>
        <v>8</v>
      </c>
      <c r="X46" s="18"/>
      <c r="Y46" s="18"/>
      <c r="Z46" s="18"/>
      <c r="AA46" s="18"/>
      <c r="AB46" s="18"/>
      <c r="AC46" s="4"/>
      <c r="AD46" s="4">
        <f>COUNTIFS($AD$3:$AD$45,"9.00")</f>
        <v>5</v>
      </c>
      <c r="AE46" s="18"/>
      <c r="AF46" s="112"/>
    </row>
    <row r="47" spans="1:36" ht="16" thickBot="1">
      <c r="A47" s="74" t="s">
        <v>9</v>
      </c>
      <c r="B47" s="141">
        <f>COUNTIFS($B$3:$B$45,"18.00")</f>
        <v>6</v>
      </c>
      <c r="C47" s="33"/>
      <c r="D47" s="33"/>
      <c r="E47" s="33"/>
      <c r="F47" s="33"/>
      <c r="G47" s="33"/>
      <c r="H47" s="53">
        <f>COUNTIFS($H$3:$H$45,"18.00")</f>
        <v>4</v>
      </c>
      <c r="I47" s="53">
        <f>COUNTIFS($I$3:$I$45,"18.00")</f>
        <v>6</v>
      </c>
      <c r="J47" s="33"/>
      <c r="K47" s="33"/>
      <c r="L47" s="33"/>
      <c r="M47" s="33"/>
      <c r="N47" s="33"/>
      <c r="O47" s="53">
        <f>COUNTIFS($O$3:$O$45,"18.00")</f>
        <v>6</v>
      </c>
      <c r="P47" s="53">
        <f>COUNTIFS($P$3:$P$45,"18.00")</f>
        <v>6</v>
      </c>
      <c r="Q47" s="33"/>
      <c r="R47" s="33"/>
      <c r="S47" s="33"/>
      <c r="T47" s="33"/>
      <c r="U47" s="33"/>
      <c r="V47" s="53">
        <f>COUNTIFS($V$3:$V$45,"18.00")</f>
        <v>5</v>
      </c>
      <c r="W47" s="53"/>
      <c r="X47" s="33"/>
      <c r="Y47" s="33"/>
      <c r="Z47" s="33"/>
      <c r="AA47" s="33"/>
      <c r="AB47" s="33"/>
      <c r="AC47" s="53">
        <f>COUNTIFS($AC$3:$AC$45,"18.00")</f>
        <v>6</v>
      </c>
      <c r="AD47" s="53">
        <f>COUNTIFS($AD$3:$AD$45,"18.00")</f>
        <v>4</v>
      </c>
      <c r="AE47" s="33"/>
      <c r="AF47" s="158"/>
    </row>
  </sheetData>
  <sortState xmlns:xlrd2="http://schemas.microsoft.com/office/spreadsheetml/2017/richdata2" ref="A4:A45">
    <sortCondition ref="A3:A45"/>
  </sortState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60"/>
  <sheetViews>
    <sheetView zoomScale="130" zoomScaleNormal="130" workbookViewId="0">
      <pane ySplit="2" topLeftCell="A33" activePane="bottomLeft" state="frozen"/>
      <selection activeCell="A4" activeCellId="2" sqref="A21:XFD21 A18:XFD18 A4:XFD4"/>
      <selection pane="bottomLeft" activeCell="X22" sqref="X22"/>
    </sheetView>
  </sheetViews>
  <sheetFormatPr baseColWidth="10" defaultRowHeight="15"/>
  <cols>
    <col min="1" max="1" width="23.5" customWidth="1"/>
    <col min="2" max="32" width="3.6640625" customWidth="1"/>
    <col min="33" max="35" width="4.6640625" customWidth="1"/>
  </cols>
  <sheetData>
    <row r="1" spans="1:37" ht="19.5" customHeight="1" thickBot="1">
      <c r="A1" s="346" t="s">
        <v>49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" t="s">
        <v>6</v>
      </c>
      <c r="H1" s="2" t="s">
        <v>7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2" t="s">
        <v>6</v>
      </c>
      <c r="O1" s="2" t="s">
        <v>7</v>
      </c>
      <c r="P1" s="14" t="s">
        <v>1</v>
      </c>
      <c r="Q1" s="14" t="s">
        <v>2</v>
      </c>
      <c r="R1" s="14" t="s">
        <v>3</v>
      </c>
      <c r="S1" s="14" t="s">
        <v>4</v>
      </c>
      <c r="T1" s="14" t="s">
        <v>5</v>
      </c>
      <c r="U1" s="2" t="s">
        <v>6</v>
      </c>
      <c r="V1" s="2" t="s">
        <v>7</v>
      </c>
      <c r="W1" s="14" t="s">
        <v>1</v>
      </c>
      <c r="X1" s="14" t="s">
        <v>2</v>
      </c>
      <c r="Y1" s="14" t="s">
        <v>3</v>
      </c>
      <c r="Z1" s="14" t="s">
        <v>4</v>
      </c>
      <c r="AA1" s="14" t="s">
        <v>5</v>
      </c>
      <c r="AB1" s="2" t="s">
        <v>6</v>
      </c>
      <c r="AC1" s="2" t="s">
        <v>7</v>
      </c>
      <c r="AD1" s="14" t="s">
        <v>1</v>
      </c>
      <c r="AE1" s="14" t="s">
        <v>106</v>
      </c>
      <c r="AF1" s="60" t="s">
        <v>3</v>
      </c>
      <c r="AG1" s="42"/>
      <c r="AH1" s="42"/>
      <c r="AI1" s="42"/>
      <c r="AJ1" s="42"/>
      <c r="AK1" s="42"/>
    </row>
    <row r="2" spans="1:37" ht="19.5" customHeight="1" thickBot="1">
      <c r="A2" s="350"/>
      <c r="B2" s="108">
        <v>1</v>
      </c>
      <c r="C2" s="47">
        <v>2</v>
      </c>
      <c r="D2" s="47">
        <v>3</v>
      </c>
      <c r="E2" s="47">
        <v>4</v>
      </c>
      <c r="F2" s="47">
        <v>5</v>
      </c>
      <c r="G2" s="29">
        <v>6</v>
      </c>
      <c r="H2" s="29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29">
        <v>13</v>
      </c>
      <c r="O2" s="29">
        <v>14</v>
      </c>
      <c r="P2" s="47">
        <v>15</v>
      </c>
      <c r="Q2" s="47">
        <v>16</v>
      </c>
      <c r="R2" s="47">
        <v>17</v>
      </c>
      <c r="S2" s="47">
        <v>18</v>
      </c>
      <c r="T2" s="47">
        <v>19</v>
      </c>
      <c r="U2" s="29">
        <v>20</v>
      </c>
      <c r="V2" s="29">
        <v>21</v>
      </c>
      <c r="W2" s="47">
        <v>22</v>
      </c>
      <c r="X2" s="47">
        <v>23</v>
      </c>
      <c r="Y2" s="47">
        <v>24</v>
      </c>
      <c r="Z2" s="47">
        <v>25</v>
      </c>
      <c r="AA2" s="47">
        <v>26</v>
      </c>
      <c r="AB2" s="29">
        <v>27</v>
      </c>
      <c r="AC2" s="29">
        <v>28</v>
      </c>
      <c r="AD2" s="47">
        <v>29</v>
      </c>
      <c r="AE2" s="47">
        <v>30</v>
      </c>
      <c r="AF2" s="54">
        <v>31</v>
      </c>
      <c r="AG2" s="148" t="s">
        <v>8</v>
      </c>
      <c r="AH2" s="324">
        <v>0.4375</v>
      </c>
      <c r="AI2" s="149" t="s">
        <v>9</v>
      </c>
      <c r="AJ2" s="146" t="s">
        <v>10</v>
      </c>
      <c r="AK2" s="146" t="s">
        <v>13</v>
      </c>
    </row>
    <row r="3" spans="1:37">
      <c r="A3" s="96" t="s">
        <v>51</v>
      </c>
      <c r="B3" s="17"/>
      <c r="C3" s="18"/>
      <c r="D3" s="18"/>
      <c r="E3" s="18"/>
      <c r="F3" s="18"/>
      <c r="G3" s="4"/>
      <c r="H3" s="4"/>
      <c r="I3" s="18"/>
      <c r="J3" s="18"/>
      <c r="K3" s="18"/>
      <c r="L3" s="18"/>
      <c r="M3" s="18"/>
      <c r="N3" s="4"/>
      <c r="O3" s="4"/>
      <c r="P3" s="18"/>
      <c r="Q3" s="18"/>
      <c r="R3" s="18"/>
      <c r="S3" s="18"/>
      <c r="T3" s="18"/>
      <c r="U3" s="4"/>
      <c r="V3" s="4"/>
      <c r="W3" s="18"/>
      <c r="X3" s="18"/>
      <c r="Y3" s="18"/>
      <c r="Z3" s="18"/>
      <c r="AA3" s="18"/>
      <c r="AB3" s="4"/>
      <c r="AC3" s="4"/>
      <c r="AD3" s="18"/>
      <c r="AE3" s="18"/>
      <c r="AF3" s="80"/>
      <c r="AG3" s="55">
        <f t="shared" ref="AG3" si="0">COUNTIFS(B3:AD3,"9.00")</f>
        <v>0</v>
      </c>
      <c r="AH3" s="56">
        <f>COUNTIFS(B3:AD3,"10.30")</f>
        <v>0</v>
      </c>
      <c r="AI3" s="57">
        <f t="shared" ref="AI3" si="1">COUNTIFS(B3:AD3,"18.00")</f>
        <v>0</v>
      </c>
      <c r="AJ3" s="319">
        <f>SUM(AG3:AI3)</f>
        <v>0</v>
      </c>
      <c r="AK3" s="52">
        <f>AJ3+'Juni 24'!AJ3</f>
        <v>18</v>
      </c>
    </row>
    <row r="4" spans="1:37">
      <c r="A4" s="70" t="s">
        <v>52</v>
      </c>
      <c r="B4" s="15"/>
      <c r="C4" s="16"/>
      <c r="D4" s="16"/>
      <c r="E4" s="16"/>
      <c r="F4" s="16"/>
      <c r="G4" s="5"/>
      <c r="H4" s="5"/>
      <c r="I4" s="16"/>
      <c r="J4" s="16"/>
      <c r="K4" s="16"/>
      <c r="L4" s="16"/>
      <c r="M4" s="16"/>
      <c r="N4" s="5"/>
      <c r="O4" s="5"/>
      <c r="P4" s="16"/>
      <c r="Q4" s="16"/>
      <c r="R4" s="16"/>
      <c r="S4" s="16"/>
      <c r="T4" s="16"/>
      <c r="U4" s="5"/>
      <c r="V4" s="5"/>
      <c r="W4" s="16"/>
      <c r="X4" s="16"/>
      <c r="Y4" s="16"/>
      <c r="Z4" s="16"/>
      <c r="AA4" s="16"/>
      <c r="AB4" s="5"/>
      <c r="AC4" s="5"/>
      <c r="AD4" s="16"/>
      <c r="AE4" s="16"/>
      <c r="AF4" s="41"/>
      <c r="AG4" s="61">
        <f t="shared" ref="AG4:AG55" si="2">COUNTIFS(B4:AD4,"9.00")</f>
        <v>0</v>
      </c>
      <c r="AH4" s="62">
        <f t="shared" ref="AH4:AH55" si="3">COUNTIFS(B4:AD4,"10.30")</f>
        <v>0</v>
      </c>
      <c r="AI4" s="48">
        <f t="shared" ref="AI4:AI55" si="4">COUNTIFS(B4:AD4,"18.00")</f>
        <v>0</v>
      </c>
      <c r="AJ4" s="69">
        <f t="shared" ref="AJ4:AJ36" si="5">SUM(AG4:AI4)</f>
        <v>0</v>
      </c>
      <c r="AK4" s="49">
        <f>AJ4+'Juni 24'!AJ4</f>
        <v>18</v>
      </c>
    </row>
    <row r="5" spans="1:37">
      <c r="A5" s="70" t="s">
        <v>46</v>
      </c>
      <c r="B5" s="15"/>
      <c r="C5" s="16"/>
      <c r="D5" s="16"/>
      <c r="E5" s="16"/>
      <c r="F5" s="16"/>
      <c r="G5" s="5"/>
      <c r="H5" s="5"/>
      <c r="I5" s="16"/>
      <c r="J5" s="16"/>
      <c r="K5" s="16"/>
      <c r="L5" s="16"/>
      <c r="M5" s="16"/>
      <c r="N5" s="5"/>
      <c r="O5" s="5"/>
      <c r="P5" s="16"/>
      <c r="Q5" s="16"/>
      <c r="R5" s="16"/>
      <c r="S5" s="16"/>
      <c r="T5" s="16"/>
      <c r="U5" s="5"/>
      <c r="V5" s="5"/>
      <c r="W5" s="16"/>
      <c r="X5" s="16"/>
      <c r="Y5" s="16"/>
      <c r="Z5" s="16"/>
      <c r="AA5" s="16"/>
      <c r="AB5" s="5"/>
      <c r="AC5" s="5"/>
      <c r="AD5" s="16"/>
      <c r="AE5" s="16"/>
      <c r="AF5" s="41"/>
      <c r="AG5" s="61">
        <f t="shared" si="2"/>
        <v>0</v>
      </c>
      <c r="AH5" s="62">
        <f t="shared" si="3"/>
        <v>0</v>
      </c>
      <c r="AI5" s="48">
        <f t="shared" si="4"/>
        <v>0</v>
      </c>
      <c r="AJ5" s="69">
        <f t="shared" si="5"/>
        <v>0</v>
      </c>
      <c r="AK5" s="49">
        <f>AJ5+'Juni 24'!AJ5</f>
        <v>18</v>
      </c>
    </row>
    <row r="6" spans="1:37">
      <c r="A6" s="70" t="s">
        <v>41</v>
      </c>
      <c r="B6" s="15"/>
      <c r="C6" s="16"/>
      <c r="D6" s="16"/>
      <c r="E6" s="16"/>
      <c r="F6" s="16"/>
      <c r="G6" s="5"/>
      <c r="H6" s="5"/>
      <c r="I6" s="16"/>
      <c r="J6" s="16"/>
      <c r="K6" s="16"/>
      <c r="L6" s="16"/>
      <c r="M6" s="16"/>
      <c r="N6" s="5"/>
      <c r="O6" s="5"/>
      <c r="P6" s="16"/>
      <c r="Q6" s="16"/>
      <c r="R6" s="16"/>
      <c r="S6" s="16"/>
      <c r="T6" s="16"/>
      <c r="U6" s="5"/>
      <c r="V6" s="5"/>
      <c r="W6" s="16"/>
      <c r="X6" s="16"/>
      <c r="Y6" s="16"/>
      <c r="Z6" s="16"/>
      <c r="AA6" s="16"/>
      <c r="AB6" s="5"/>
      <c r="AC6" s="5"/>
      <c r="AD6" s="16"/>
      <c r="AE6" s="16"/>
      <c r="AF6" s="41"/>
      <c r="AG6" s="61">
        <f t="shared" si="2"/>
        <v>0</v>
      </c>
      <c r="AH6" s="62">
        <f t="shared" si="3"/>
        <v>0</v>
      </c>
      <c r="AI6" s="48">
        <f t="shared" si="4"/>
        <v>0</v>
      </c>
      <c r="AJ6" s="69">
        <f t="shared" si="5"/>
        <v>0</v>
      </c>
      <c r="AK6" s="49">
        <f>AJ6+'Juni 24'!AJ6</f>
        <v>17</v>
      </c>
    </row>
    <row r="7" spans="1:37">
      <c r="A7" s="71" t="s">
        <v>25</v>
      </c>
      <c r="B7" s="15"/>
      <c r="C7" s="16"/>
      <c r="D7" s="16"/>
      <c r="E7" s="16"/>
      <c r="F7" s="16"/>
      <c r="G7" s="5"/>
      <c r="H7" s="5"/>
      <c r="I7" s="16"/>
      <c r="J7" s="16"/>
      <c r="K7" s="16"/>
      <c r="L7" s="16"/>
      <c r="M7" s="16"/>
      <c r="N7" s="5"/>
      <c r="O7" s="5"/>
      <c r="P7" s="16"/>
      <c r="Q7" s="16"/>
      <c r="R7" s="16"/>
      <c r="S7" s="16"/>
      <c r="T7" s="16"/>
      <c r="U7" s="5"/>
      <c r="V7" s="5"/>
      <c r="W7" s="16"/>
      <c r="X7" s="16"/>
      <c r="Y7" s="16"/>
      <c r="Z7" s="16"/>
      <c r="AA7" s="16"/>
      <c r="AB7" s="5"/>
      <c r="AC7" s="5"/>
      <c r="AD7" s="16"/>
      <c r="AE7" s="16"/>
      <c r="AF7" s="41"/>
      <c r="AG7" s="61">
        <f t="shared" si="2"/>
        <v>0</v>
      </c>
      <c r="AH7" s="62">
        <f t="shared" si="3"/>
        <v>0</v>
      </c>
      <c r="AI7" s="48">
        <f t="shared" si="4"/>
        <v>0</v>
      </c>
      <c r="AJ7" s="69">
        <f t="shared" si="5"/>
        <v>0</v>
      </c>
      <c r="AK7" s="49">
        <f>AJ7+'Juni 24'!AJ7</f>
        <v>18</v>
      </c>
    </row>
    <row r="8" spans="1:37">
      <c r="A8" s="70" t="s">
        <v>101</v>
      </c>
      <c r="B8" s="15"/>
      <c r="C8" s="16"/>
      <c r="D8" s="16"/>
      <c r="E8" s="16"/>
      <c r="F8" s="16"/>
      <c r="G8" s="5"/>
      <c r="H8" s="5"/>
      <c r="I8" s="16"/>
      <c r="J8" s="16"/>
      <c r="K8" s="16"/>
      <c r="L8" s="16"/>
      <c r="M8" s="16"/>
      <c r="N8" s="5"/>
      <c r="O8" s="5"/>
      <c r="P8" s="16"/>
      <c r="Q8" s="16"/>
      <c r="R8" s="16"/>
      <c r="S8" s="16"/>
      <c r="T8" s="16"/>
      <c r="U8" s="5"/>
      <c r="V8" s="5"/>
      <c r="W8" s="16"/>
      <c r="X8" s="16"/>
      <c r="Y8" s="16"/>
      <c r="Z8" s="16"/>
      <c r="AA8" s="16"/>
      <c r="AB8" s="5"/>
      <c r="AC8" s="5"/>
      <c r="AD8" s="16"/>
      <c r="AE8" s="16"/>
      <c r="AF8" s="41"/>
      <c r="AG8" s="61">
        <f t="shared" si="2"/>
        <v>0</v>
      </c>
      <c r="AH8" s="62">
        <f t="shared" si="3"/>
        <v>0</v>
      </c>
      <c r="AI8" s="48">
        <f t="shared" si="4"/>
        <v>0</v>
      </c>
      <c r="AJ8" s="69">
        <f t="shared" si="5"/>
        <v>0</v>
      </c>
      <c r="AK8" s="49">
        <f>AJ8+'Juni 24'!AJ8</f>
        <v>18</v>
      </c>
    </row>
    <row r="9" spans="1:37">
      <c r="A9" s="70" t="s">
        <v>42</v>
      </c>
      <c r="B9" s="15"/>
      <c r="C9" s="16"/>
      <c r="D9" s="16"/>
      <c r="E9" s="16"/>
      <c r="F9" s="16"/>
      <c r="G9" s="5"/>
      <c r="H9" s="5"/>
      <c r="I9" s="16"/>
      <c r="J9" s="16"/>
      <c r="K9" s="16"/>
      <c r="L9" s="16"/>
      <c r="M9" s="16"/>
      <c r="N9" s="5"/>
      <c r="O9" s="5"/>
      <c r="P9" s="16"/>
      <c r="Q9" s="16"/>
      <c r="R9" s="16"/>
      <c r="S9" s="16"/>
      <c r="T9" s="16"/>
      <c r="U9" s="5"/>
      <c r="V9" s="5"/>
      <c r="W9" s="16"/>
      <c r="X9" s="16"/>
      <c r="Y9" s="16"/>
      <c r="Z9" s="16"/>
      <c r="AA9" s="16"/>
      <c r="AB9" s="5"/>
      <c r="AC9" s="5"/>
      <c r="AD9" s="16"/>
      <c r="AE9" s="16"/>
      <c r="AF9" s="41"/>
      <c r="AG9" s="61">
        <f t="shared" si="2"/>
        <v>0</v>
      </c>
      <c r="AH9" s="62">
        <f t="shared" si="3"/>
        <v>0</v>
      </c>
      <c r="AI9" s="48">
        <f t="shared" si="4"/>
        <v>0</v>
      </c>
      <c r="AJ9" s="69">
        <f t="shared" si="5"/>
        <v>0</v>
      </c>
      <c r="AK9" s="49">
        <f>AJ9+'Juni 24'!AJ9</f>
        <v>15</v>
      </c>
    </row>
    <row r="10" spans="1:37">
      <c r="A10" s="70" t="s">
        <v>53</v>
      </c>
      <c r="B10" s="15"/>
      <c r="C10" s="16"/>
      <c r="D10" s="16"/>
      <c r="E10" s="16"/>
      <c r="F10" s="16"/>
      <c r="G10" s="5"/>
      <c r="H10" s="5"/>
      <c r="I10" s="16"/>
      <c r="J10" s="16"/>
      <c r="K10" s="16"/>
      <c r="L10" s="16"/>
      <c r="M10" s="16"/>
      <c r="N10" s="5"/>
      <c r="O10" s="5"/>
      <c r="P10" s="16"/>
      <c r="Q10" s="16"/>
      <c r="R10" s="16"/>
      <c r="S10" s="16"/>
      <c r="T10" s="16"/>
      <c r="U10" s="5"/>
      <c r="V10" s="5"/>
      <c r="W10" s="16"/>
      <c r="X10" s="16"/>
      <c r="Y10" s="16"/>
      <c r="Z10" s="16"/>
      <c r="AA10" s="16"/>
      <c r="AB10" s="5"/>
      <c r="AC10" s="5"/>
      <c r="AD10" s="16"/>
      <c r="AE10" s="16"/>
      <c r="AF10" s="41"/>
      <c r="AG10" s="61">
        <f t="shared" si="2"/>
        <v>0</v>
      </c>
      <c r="AH10" s="62">
        <f t="shared" si="3"/>
        <v>0</v>
      </c>
      <c r="AI10" s="48">
        <f t="shared" si="4"/>
        <v>0</v>
      </c>
      <c r="AJ10" s="69">
        <f t="shared" si="5"/>
        <v>0</v>
      </c>
      <c r="AK10" s="49">
        <f>AJ10+'Juni 24'!AJ10</f>
        <v>15</v>
      </c>
    </row>
    <row r="11" spans="1:37">
      <c r="A11" s="70" t="s">
        <v>39</v>
      </c>
      <c r="B11" s="15"/>
      <c r="C11" s="16"/>
      <c r="D11" s="16"/>
      <c r="E11" s="16"/>
      <c r="F11" s="16"/>
      <c r="G11" s="5"/>
      <c r="H11" s="5"/>
      <c r="I11" s="16"/>
      <c r="J11" s="16"/>
      <c r="K11" s="16"/>
      <c r="L11" s="16"/>
      <c r="M11" s="16"/>
      <c r="N11" s="5"/>
      <c r="O11" s="5"/>
      <c r="P11" s="16"/>
      <c r="Q11" s="16"/>
      <c r="R11" s="16"/>
      <c r="S11" s="16"/>
      <c r="T11" s="16"/>
      <c r="U11" s="5"/>
      <c r="V11" s="5"/>
      <c r="W11" s="16"/>
      <c r="X11" s="16"/>
      <c r="Y11" s="16"/>
      <c r="Z11" s="16"/>
      <c r="AA11" s="16"/>
      <c r="AB11" s="5"/>
      <c r="AC11" s="5"/>
      <c r="AD11" s="16"/>
      <c r="AE11" s="16"/>
      <c r="AF11" s="41"/>
      <c r="AG11" s="61">
        <f t="shared" si="2"/>
        <v>0</v>
      </c>
      <c r="AH11" s="62">
        <f t="shared" si="3"/>
        <v>0</v>
      </c>
      <c r="AI11" s="48">
        <f t="shared" si="4"/>
        <v>0</v>
      </c>
      <c r="AJ11" s="69">
        <f t="shared" si="5"/>
        <v>0</v>
      </c>
      <c r="AK11" s="49">
        <f>AJ11+'Juni 24'!AJ11</f>
        <v>15</v>
      </c>
    </row>
    <row r="12" spans="1:37">
      <c r="A12" s="70" t="s">
        <v>38</v>
      </c>
      <c r="B12" s="15"/>
      <c r="C12" s="16"/>
      <c r="D12" s="16"/>
      <c r="E12" s="16"/>
      <c r="F12" s="16"/>
      <c r="G12" s="5"/>
      <c r="H12" s="5"/>
      <c r="I12" s="16"/>
      <c r="J12" s="16"/>
      <c r="K12" s="16"/>
      <c r="L12" s="16"/>
      <c r="M12" s="16"/>
      <c r="N12" s="5"/>
      <c r="O12" s="5"/>
      <c r="P12" s="16"/>
      <c r="Q12" s="16"/>
      <c r="R12" s="16"/>
      <c r="S12" s="16"/>
      <c r="T12" s="16"/>
      <c r="U12" s="5"/>
      <c r="V12" s="5"/>
      <c r="W12" s="16"/>
      <c r="X12" s="16"/>
      <c r="Y12" s="16"/>
      <c r="Z12" s="16"/>
      <c r="AA12" s="16"/>
      <c r="AB12" s="5"/>
      <c r="AC12" s="5"/>
      <c r="AD12" s="16"/>
      <c r="AE12" s="16"/>
      <c r="AF12" s="41"/>
      <c r="AG12" s="61">
        <f t="shared" si="2"/>
        <v>0</v>
      </c>
      <c r="AH12" s="62">
        <f t="shared" si="3"/>
        <v>0</v>
      </c>
      <c r="AI12" s="48">
        <f t="shared" si="4"/>
        <v>0</v>
      </c>
      <c r="AJ12" s="69">
        <f t="shared" si="5"/>
        <v>0</v>
      </c>
      <c r="AK12" s="49">
        <f>AJ12+'Juni 24'!AJ12</f>
        <v>15</v>
      </c>
    </row>
    <row r="13" spans="1:37">
      <c r="A13" s="70" t="s">
        <v>54</v>
      </c>
      <c r="B13" s="15"/>
      <c r="C13" s="16"/>
      <c r="D13" s="16"/>
      <c r="E13" s="16"/>
      <c r="F13" s="16"/>
      <c r="G13" s="5"/>
      <c r="H13" s="5"/>
      <c r="I13" s="16"/>
      <c r="J13" s="16"/>
      <c r="K13" s="16"/>
      <c r="L13" s="16"/>
      <c r="M13" s="16"/>
      <c r="N13" s="5"/>
      <c r="O13" s="5"/>
      <c r="P13" s="16"/>
      <c r="Q13" s="16"/>
      <c r="R13" s="16"/>
      <c r="S13" s="16"/>
      <c r="T13" s="16"/>
      <c r="U13" s="5"/>
      <c r="V13" s="5" t="s">
        <v>80</v>
      </c>
      <c r="W13" s="16" t="s">
        <v>80</v>
      </c>
      <c r="X13" s="16" t="s">
        <v>80</v>
      </c>
      <c r="Y13" s="16" t="s">
        <v>80</v>
      </c>
      <c r="Z13" s="16" t="s">
        <v>80</v>
      </c>
      <c r="AA13" s="16" t="s">
        <v>80</v>
      </c>
      <c r="AB13" s="5" t="s">
        <v>80</v>
      </c>
      <c r="AC13" s="5" t="s">
        <v>80</v>
      </c>
      <c r="AD13" s="16"/>
      <c r="AE13" s="16"/>
      <c r="AF13" s="41"/>
      <c r="AG13" s="61">
        <f t="shared" si="2"/>
        <v>0</v>
      </c>
      <c r="AH13" s="62">
        <f t="shared" si="3"/>
        <v>0</v>
      </c>
      <c r="AI13" s="48">
        <f t="shared" si="4"/>
        <v>0</v>
      </c>
      <c r="AJ13" s="69">
        <f t="shared" si="5"/>
        <v>0</v>
      </c>
      <c r="AK13" s="49">
        <f>AJ13+'Juni 24'!AJ13</f>
        <v>15</v>
      </c>
    </row>
    <row r="14" spans="1:37">
      <c r="A14" s="71" t="s">
        <v>26</v>
      </c>
      <c r="B14" s="15"/>
      <c r="C14" s="16"/>
      <c r="D14" s="16"/>
      <c r="E14" s="16"/>
      <c r="F14" s="16"/>
      <c r="G14" s="5"/>
      <c r="H14" s="5"/>
      <c r="I14" s="16"/>
      <c r="J14" s="16"/>
      <c r="K14" s="16"/>
      <c r="L14" s="16"/>
      <c r="M14" s="16"/>
      <c r="N14" s="5"/>
      <c r="O14" s="5"/>
      <c r="P14" s="16"/>
      <c r="Q14" s="16"/>
      <c r="R14" s="16"/>
      <c r="S14" s="16"/>
      <c r="T14" s="16"/>
      <c r="U14" s="5"/>
      <c r="V14" s="5"/>
      <c r="W14" s="16"/>
      <c r="X14" s="16"/>
      <c r="Y14" s="16"/>
      <c r="Z14" s="16"/>
      <c r="AA14" s="16"/>
      <c r="AB14" s="5"/>
      <c r="AC14" s="5"/>
      <c r="AD14" s="16"/>
      <c r="AE14" s="16"/>
      <c r="AF14" s="41"/>
      <c r="AG14" s="61">
        <f t="shared" si="2"/>
        <v>0</v>
      </c>
      <c r="AH14" s="62">
        <f t="shared" si="3"/>
        <v>0</v>
      </c>
      <c r="AI14" s="48">
        <f t="shared" si="4"/>
        <v>0</v>
      </c>
      <c r="AJ14" s="69">
        <f t="shared" si="5"/>
        <v>0</v>
      </c>
      <c r="AK14" s="49">
        <f>AJ14+'Juni 24'!AJ14</f>
        <v>15</v>
      </c>
    </row>
    <row r="15" spans="1:37">
      <c r="A15" s="70" t="s">
        <v>78</v>
      </c>
      <c r="B15" s="46"/>
      <c r="C15" s="20"/>
      <c r="D15" s="20"/>
      <c r="E15" s="20"/>
      <c r="F15" s="20"/>
      <c r="G15" s="5"/>
      <c r="H15" s="5"/>
      <c r="I15" s="20"/>
      <c r="J15" s="20"/>
      <c r="K15" s="20"/>
      <c r="L15" s="20"/>
      <c r="M15" s="20"/>
      <c r="N15" s="5"/>
      <c r="O15" s="5"/>
      <c r="P15" s="16"/>
      <c r="Q15" s="16"/>
      <c r="R15" s="16"/>
      <c r="S15" s="16"/>
      <c r="T15" s="16"/>
      <c r="U15" s="5"/>
      <c r="V15" s="5"/>
      <c r="W15" s="16"/>
      <c r="X15" s="16"/>
      <c r="Y15" s="16"/>
      <c r="Z15" s="16"/>
      <c r="AA15" s="16"/>
      <c r="AB15" s="5"/>
      <c r="AC15" s="5"/>
      <c r="AD15" s="16"/>
      <c r="AE15" s="16"/>
      <c r="AF15" s="41"/>
      <c r="AG15" s="61">
        <f t="shared" si="2"/>
        <v>0</v>
      </c>
      <c r="AH15" s="62">
        <f t="shared" si="3"/>
        <v>0</v>
      </c>
      <c r="AI15" s="48">
        <f t="shared" si="4"/>
        <v>0</v>
      </c>
      <c r="AJ15" s="69">
        <f t="shared" si="5"/>
        <v>0</v>
      </c>
      <c r="AK15" s="49">
        <f>AJ15+'Juni 24'!AJ15</f>
        <v>15</v>
      </c>
    </row>
    <row r="16" spans="1:37">
      <c r="A16" s="169" t="s">
        <v>76</v>
      </c>
      <c r="B16" s="46"/>
      <c r="C16" s="20"/>
      <c r="D16" s="20"/>
      <c r="E16" s="20"/>
      <c r="F16" s="20"/>
      <c r="G16" s="5"/>
      <c r="H16" s="5"/>
      <c r="I16" s="20"/>
      <c r="J16" s="20"/>
      <c r="K16" s="20"/>
      <c r="L16" s="20"/>
      <c r="M16" s="20"/>
      <c r="N16" s="5"/>
      <c r="O16" s="5"/>
      <c r="P16" s="16"/>
      <c r="Q16" s="16"/>
      <c r="R16" s="16"/>
      <c r="S16" s="16"/>
      <c r="T16" s="16"/>
      <c r="U16" s="5"/>
      <c r="V16" s="5"/>
      <c r="W16" s="16"/>
      <c r="X16" s="16"/>
      <c r="Y16" s="16"/>
      <c r="Z16" s="16"/>
      <c r="AA16" s="16"/>
      <c r="AB16" s="5"/>
      <c r="AC16" s="5"/>
      <c r="AD16" s="16"/>
      <c r="AE16" s="16"/>
      <c r="AF16" s="41"/>
      <c r="AG16" s="61">
        <f t="shared" si="2"/>
        <v>0</v>
      </c>
      <c r="AH16" s="62">
        <f t="shared" si="3"/>
        <v>0</v>
      </c>
      <c r="AI16" s="48">
        <f t="shared" si="4"/>
        <v>0</v>
      </c>
      <c r="AJ16" s="69">
        <f t="shared" si="5"/>
        <v>0</v>
      </c>
      <c r="AK16" s="49">
        <f>AJ16+'Juni 24'!AJ16</f>
        <v>15</v>
      </c>
    </row>
    <row r="17" spans="1:37">
      <c r="A17" s="70" t="s">
        <v>55</v>
      </c>
      <c r="B17" s="15"/>
      <c r="C17" s="16"/>
      <c r="D17" s="16"/>
      <c r="E17" s="16"/>
      <c r="F17" s="16"/>
      <c r="G17" s="5"/>
      <c r="H17" s="5"/>
      <c r="I17" s="16"/>
      <c r="J17" s="16"/>
      <c r="K17" s="16"/>
      <c r="L17" s="16"/>
      <c r="M17" s="16"/>
      <c r="N17" s="5"/>
      <c r="O17" s="5"/>
      <c r="P17" s="16"/>
      <c r="Q17" s="16"/>
      <c r="R17" s="16"/>
      <c r="S17" s="16"/>
      <c r="T17" s="16"/>
      <c r="U17" s="5"/>
      <c r="V17" s="5"/>
      <c r="W17" s="16"/>
      <c r="X17" s="16"/>
      <c r="Y17" s="16"/>
      <c r="Z17" s="16"/>
      <c r="AA17" s="16"/>
      <c r="AB17" s="5"/>
      <c r="AC17" s="5"/>
      <c r="AD17" s="16"/>
      <c r="AE17" s="16"/>
      <c r="AF17" s="41"/>
      <c r="AG17" s="61">
        <f t="shared" si="2"/>
        <v>0</v>
      </c>
      <c r="AH17" s="62">
        <f t="shared" si="3"/>
        <v>0</v>
      </c>
      <c r="AI17" s="48">
        <f t="shared" si="4"/>
        <v>0</v>
      </c>
      <c r="AJ17" s="69">
        <f t="shared" si="5"/>
        <v>0</v>
      </c>
      <c r="AK17" s="49">
        <f>AJ17+'Juni 24'!AJ17</f>
        <v>15</v>
      </c>
    </row>
    <row r="18" spans="1:37">
      <c r="A18" s="70" t="s">
        <v>92</v>
      </c>
      <c r="B18" s="15"/>
      <c r="C18" s="16"/>
      <c r="D18" s="16"/>
      <c r="E18" s="16"/>
      <c r="F18" s="16"/>
      <c r="G18" s="5"/>
      <c r="H18" s="5"/>
      <c r="I18" s="16"/>
      <c r="J18" s="16"/>
      <c r="K18" s="16"/>
      <c r="L18" s="16"/>
      <c r="M18" s="16"/>
      <c r="N18" s="5"/>
      <c r="O18" s="5"/>
      <c r="P18" s="16"/>
      <c r="Q18" s="16"/>
      <c r="R18" s="16"/>
      <c r="S18" s="16"/>
      <c r="T18" s="16"/>
      <c r="U18" s="5"/>
      <c r="V18" s="5"/>
      <c r="W18" s="16"/>
      <c r="X18" s="16"/>
      <c r="Y18" s="16"/>
      <c r="Z18" s="16"/>
      <c r="AA18" s="16"/>
      <c r="AB18" s="5"/>
      <c r="AC18" s="5"/>
      <c r="AD18" s="16"/>
      <c r="AE18" s="16"/>
      <c r="AF18" s="41"/>
      <c r="AG18" s="61">
        <f t="shared" si="2"/>
        <v>0</v>
      </c>
      <c r="AH18" s="62">
        <f t="shared" si="3"/>
        <v>0</v>
      </c>
      <c r="AI18" s="48">
        <f t="shared" si="4"/>
        <v>0</v>
      </c>
      <c r="AJ18" s="69">
        <f t="shared" si="5"/>
        <v>0</v>
      </c>
      <c r="AK18" s="49">
        <f>AJ18+'Juni 24'!AJ18</f>
        <v>11</v>
      </c>
    </row>
    <row r="19" spans="1:37">
      <c r="A19" s="71" t="s">
        <v>27</v>
      </c>
      <c r="B19" s="15"/>
      <c r="C19" s="16"/>
      <c r="D19" s="16"/>
      <c r="E19" s="16"/>
      <c r="F19" s="16"/>
      <c r="G19" s="5"/>
      <c r="H19" s="5"/>
      <c r="I19" s="16"/>
      <c r="J19" s="16"/>
      <c r="K19" s="16"/>
      <c r="L19" s="16"/>
      <c r="M19" s="16"/>
      <c r="N19" s="5"/>
      <c r="O19" s="5"/>
      <c r="P19" s="16"/>
      <c r="Q19" s="16"/>
      <c r="R19" s="16"/>
      <c r="S19" s="16"/>
      <c r="T19" s="16"/>
      <c r="U19" s="5"/>
      <c r="V19" s="5"/>
      <c r="W19" s="16"/>
      <c r="X19" s="16"/>
      <c r="Y19" s="16"/>
      <c r="Z19" s="16"/>
      <c r="AA19" s="16"/>
      <c r="AB19" s="5"/>
      <c r="AC19" s="5"/>
      <c r="AD19" s="16"/>
      <c r="AE19" s="16"/>
      <c r="AF19" s="41"/>
      <c r="AG19" s="61">
        <f t="shared" si="2"/>
        <v>0</v>
      </c>
      <c r="AH19" s="62">
        <f t="shared" si="3"/>
        <v>0</v>
      </c>
      <c r="AI19" s="48">
        <f t="shared" si="4"/>
        <v>0</v>
      </c>
      <c r="AJ19" s="69">
        <f t="shared" si="5"/>
        <v>0</v>
      </c>
      <c r="AK19" s="49">
        <f>AJ19+'Juni 24'!AJ19</f>
        <v>14</v>
      </c>
    </row>
    <row r="20" spans="1:37">
      <c r="A20" s="71" t="s">
        <v>28</v>
      </c>
      <c r="B20" s="15"/>
      <c r="C20" s="16"/>
      <c r="D20" s="16"/>
      <c r="E20" s="16"/>
      <c r="F20" s="16"/>
      <c r="G20" s="5"/>
      <c r="H20" s="5"/>
      <c r="I20" s="16"/>
      <c r="J20" s="16"/>
      <c r="K20" s="16"/>
      <c r="L20" s="16"/>
      <c r="M20" s="16"/>
      <c r="N20" s="5"/>
      <c r="O20" s="5"/>
      <c r="P20" s="16"/>
      <c r="Q20" s="16"/>
      <c r="R20" s="16"/>
      <c r="S20" s="16"/>
      <c r="T20" s="16"/>
      <c r="U20" s="5"/>
      <c r="V20" s="5"/>
      <c r="W20" s="16"/>
      <c r="X20" s="16"/>
      <c r="Y20" s="16"/>
      <c r="Z20" s="16"/>
      <c r="AA20" s="16"/>
      <c r="AB20" s="5"/>
      <c r="AC20" s="5"/>
      <c r="AD20" s="16"/>
      <c r="AE20" s="16"/>
      <c r="AF20" s="41"/>
      <c r="AG20" s="61">
        <f t="shared" si="2"/>
        <v>0</v>
      </c>
      <c r="AH20" s="62">
        <f t="shared" si="3"/>
        <v>0</v>
      </c>
      <c r="AI20" s="48">
        <f t="shared" si="4"/>
        <v>0</v>
      </c>
      <c r="AJ20" s="69">
        <f t="shared" si="5"/>
        <v>0</v>
      </c>
      <c r="AK20" s="49">
        <f>AJ20+'Juni 24'!AJ20</f>
        <v>15</v>
      </c>
    </row>
    <row r="21" spans="1:37">
      <c r="A21" s="70" t="s">
        <v>91</v>
      </c>
      <c r="B21" s="15"/>
      <c r="C21" s="16"/>
      <c r="D21" s="16"/>
      <c r="E21" s="16"/>
      <c r="F21" s="16"/>
      <c r="G21" s="5"/>
      <c r="H21" s="5"/>
      <c r="I21" s="16"/>
      <c r="J21" s="16"/>
      <c r="K21" s="16"/>
      <c r="L21" s="16"/>
      <c r="M21" s="16"/>
      <c r="N21" s="5"/>
      <c r="O21" s="5"/>
      <c r="P21" s="16"/>
      <c r="Q21" s="16"/>
      <c r="R21" s="16"/>
      <c r="S21" s="16"/>
      <c r="T21" s="16"/>
      <c r="U21" s="5"/>
      <c r="V21" s="5"/>
      <c r="W21" s="16"/>
      <c r="X21" s="16"/>
      <c r="Y21" s="16"/>
      <c r="Z21" s="16"/>
      <c r="AA21" s="16"/>
      <c r="AB21" s="5"/>
      <c r="AC21" s="5"/>
      <c r="AD21" s="16"/>
      <c r="AE21" s="16"/>
      <c r="AF21" s="41"/>
      <c r="AG21" s="61">
        <f t="shared" si="2"/>
        <v>0</v>
      </c>
      <c r="AH21" s="62">
        <f t="shared" si="3"/>
        <v>0</v>
      </c>
      <c r="AI21" s="48">
        <f t="shared" si="4"/>
        <v>0</v>
      </c>
      <c r="AJ21" s="69">
        <f t="shared" si="5"/>
        <v>0</v>
      </c>
      <c r="AK21" s="49">
        <f>AJ21+'Juni 24'!AJ21</f>
        <v>13</v>
      </c>
    </row>
    <row r="22" spans="1:37">
      <c r="A22" s="70" t="s">
        <v>81</v>
      </c>
      <c r="B22" s="15"/>
      <c r="C22" s="16"/>
      <c r="D22" s="16"/>
      <c r="E22" s="16"/>
      <c r="F22" s="16"/>
      <c r="G22" s="5"/>
      <c r="H22" s="5"/>
      <c r="I22" s="16"/>
      <c r="J22" s="16"/>
      <c r="K22" s="16"/>
      <c r="L22" s="16"/>
      <c r="M22" s="16"/>
      <c r="N22" s="5"/>
      <c r="O22" s="5"/>
      <c r="P22" s="16"/>
      <c r="Q22" s="16"/>
      <c r="R22" s="16"/>
      <c r="S22" s="16"/>
      <c r="T22" s="16"/>
      <c r="U22" s="5"/>
      <c r="V22" s="5"/>
      <c r="W22" s="16"/>
      <c r="X22" s="16"/>
      <c r="Y22" s="16"/>
      <c r="Z22" s="16"/>
      <c r="AA22" s="16"/>
      <c r="AB22" s="5"/>
      <c r="AC22" s="5"/>
      <c r="AD22" s="16"/>
      <c r="AE22" s="16"/>
      <c r="AF22" s="41"/>
      <c r="AG22" s="61">
        <f t="shared" si="2"/>
        <v>0</v>
      </c>
      <c r="AH22" s="62">
        <f t="shared" si="3"/>
        <v>0</v>
      </c>
      <c r="AI22" s="48">
        <f t="shared" si="4"/>
        <v>0</v>
      </c>
      <c r="AJ22" s="69">
        <f t="shared" si="5"/>
        <v>0</v>
      </c>
      <c r="AK22" s="49">
        <f>AJ22+'Juni 24'!AJ22</f>
        <v>15</v>
      </c>
    </row>
    <row r="23" spans="1:37">
      <c r="A23" s="70" t="s">
        <v>33</v>
      </c>
      <c r="B23" s="15"/>
      <c r="C23" s="16"/>
      <c r="D23" s="16"/>
      <c r="E23" s="16"/>
      <c r="F23" s="16"/>
      <c r="G23" s="5"/>
      <c r="H23" s="5"/>
      <c r="I23" s="16"/>
      <c r="J23" s="16"/>
      <c r="K23" s="16"/>
      <c r="L23" s="16"/>
      <c r="M23" s="16"/>
      <c r="N23" s="5"/>
      <c r="O23" s="5"/>
      <c r="P23" s="16"/>
      <c r="Q23" s="16"/>
      <c r="R23" s="16"/>
      <c r="S23" s="16"/>
      <c r="T23" s="16"/>
      <c r="U23" s="5"/>
      <c r="V23" s="5"/>
      <c r="W23" s="16"/>
      <c r="X23" s="16"/>
      <c r="Y23" s="16"/>
      <c r="Z23" s="16"/>
      <c r="AA23" s="16"/>
      <c r="AB23" s="5"/>
      <c r="AC23" s="5"/>
      <c r="AD23" s="16"/>
      <c r="AE23" s="16"/>
      <c r="AF23" s="41"/>
      <c r="AG23" s="61">
        <f t="shared" si="2"/>
        <v>0</v>
      </c>
      <c r="AH23" s="62">
        <f t="shared" si="3"/>
        <v>0</v>
      </c>
      <c r="AI23" s="48">
        <f t="shared" si="4"/>
        <v>0</v>
      </c>
      <c r="AJ23" s="69">
        <f t="shared" si="5"/>
        <v>0</v>
      </c>
      <c r="AK23" s="49">
        <f>AJ23+'Juni 24'!AJ23</f>
        <v>15</v>
      </c>
    </row>
    <row r="24" spans="1:37">
      <c r="A24" s="70" t="s">
        <v>88</v>
      </c>
      <c r="B24" s="15"/>
      <c r="C24" s="16"/>
      <c r="D24" s="16"/>
      <c r="E24" s="16"/>
      <c r="F24" s="16"/>
      <c r="G24" s="5"/>
      <c r="H24" s="5"/>
      <c r="I24" s="16"/>
      <c r="J24" s="16"/>
      <c r="K24" s="16"/>
      <c r="L24" s="16"/>
      <c r="M24" s="16"/>
      <c r="N24" s="5"/>
      <c r="O24" s="5"/>
      <c r="P24" s="16"/>
      <c r="Q24" s="16"/>
      <c r="R24" s="16"/>
      <c r="S24" s="16"/>
      <c r="T24" s="16"/>
      <c r="U24" s="5"/>
      <c r="V24" s="5"/>
      <c r="W24" s="16"/>
      <c r="X24" s="16"/>
      <c r="Y24" s="16"/>
      <c r="Z24" s="16"/>
      <c r="AA24" s="16"/>
      <c r="AB24" s="5"/>
      <c r="AC24" s="5"/>
      <c r="AD24" s="16"/>
      <c r="AE24" s="16"/>
      <c r="AF24" s="41"/>
      <c r="AG24" s="61">
        <f t="shared" si="2"/>
        <v>0</v>
      </c>
      <c r="AH24" s="62">
        <f t="shared" si="3"/>
        <v>0</v>
      </c>
      <c r="AI24" s="48">
        <f t="shared" si="4"/>
        <v>0</v>
      </c>
      <c r="AJ24" s="69">
        <f t="shared" si="5"/>
        <v>0</v>
      </c>
      <c r="AK24" s="49">
        <f>AJ24+'Juni 24'!AJ24</f>
        <v>14</v>
      </c>
    </row>
    <row r="25" spans="1:37">
      <c r="A25" s="70" t="s">
        <v>56</v>
      </c>
      <c r="B25" s="15"/>
      <c r="C25" s="16"/>
      <c r="D25" s="16"/>
      <c r="E25" s="16"/>
      <c r="F25" s="16"/>
      <c r="G25" s="5"/>
      <c r="H25" s="5"/>
      <c r="I25" s="16"/>
      <c r="J25" s="16"/>
      <c r="K25" s="16"/>
      <c r="L25" s="16"/>
      <c r="M25" s="16"/>
      <c r="N25" s="5"/>
      <c r="O25" s="5"/>
      <c r="P25" s="16"/>
      <c r="Q25" s="16"/>
      <c r="R25" s="16"/>
      <c r="S25" s="16"/>
      <c r="T25" s="16"/>
      <c r="U25" s="5"/>
      <c r="V25" s="5"/>
      <c r="W25" s="16"/>
      <c r="X25" s="16"/>
      <c r="Y25" s="16"/>
      <c r="Z25" s="16"/>
      <c r="AA25" s="16"/>
      <c r="AB25" s="5"/>
      <c r="AC25" s="5"/>
      <c r="AD25" s="16"/>
      <c r="AE25" s="16"/>
      <c r="AF25" s="41"/>
      <c r="AG25" s="61">
        <f t="shared" si="2"/>
        <v>0</v>
      </c>
      <c r="AH25" s="62">
        <f t="shared" si="3"/>
        <v>0</v>
      </c>
      <c r="AI25" s="48">
        <f t="shared" si="4"/>
        <v>0</v>
      </c>
      <c r="AJ25" s="69">
        <f t="shared" si="5"/>
        <v>0</v>
      </c>
      <c r="AK25" s="49">
        <f>AJ25+'Juni 24'!AJ25</f>
        <v>15</v>
      </c>
    </row>
    <row r="26" spans="1:37">
      <c r="A26" s="70" t="s">
        <v>87</v>
      </c>
      <c r="B26" s="15"/>
      <c r="C26" s="16"/>
      <c r="D26" s="16"/>
      <c r="E26" s="16"/>
      <c r="F26" s="16"/>
      <c r="G26" s="5"/>
      <c r="H26" s="5"/>
      <c r="I26" s="16"/>
      <c r="J26" s="16"/>
      <c r="K26" s="16"/>
      <c r="L26" s="16"/>
      <c r="M26" s="16"/>
      <c r="N26" s="5"/>
      <c r="O26" s="5"/>
      <c r="P26" s="16"/>
      <c r="Q26" s="16"/>
      <c r="R26" s="16"/>
      <c r="S26" s="16"/>
      <c r="T26" s="16"/>
      <c r="U26" s="5"/>
      <c r="V26" s="5"/>
      <c r="W26" s="16"/>
      <c r="X26" s="16"/>
      <c r="Y26" s="16"/>
      <c r="Z26" s="16"/>
      <c r="AA26" s="16"/>
      <c r="AB26" s="5"/>
      <c r="AC26" s="5"/>
      <c r="AD26" s="16"/>
      <c r="AE26" s="16"/>
      <c r="AF26" s="41"/>
      <c r="AG26" s="61">
        <f t="shared" si="2"/>
        <v>0</v>
      </c>
      <c r="AH26" s="62">
        <f t="shared" si="3"/>
        <v>0</v>
      </c>
      <c r="AI26" s="48">
        <f t="shared" si="4"/>
        <v>0</v>
      </c>
      <c r="AJ26" s="69">
        <f t="shared" si="5"/>
        <v>0</v>
      </c>
      <c r="AK26" s="49">
        <f>AJ26+'Juni 24'!AJ26</f>
        <v>13</v>
      </c>
    </row>
    <row r="27" spans="1:37">
      <c r="A27" s="70" t="s">
        <v>74</v>
      </c>
      <c r="B27" s="15"/>
      <c r="C27" s="16"/>
      <c r="D27" s="16"/>
      <c r="E27" s="16"/>
      <c r="F27" s="16"/>
      <c r="G27" s="5"/>
      <c r="H27" s="5"/>
      <c r="I27" s="16"/>
      <c r="J27" s="16"/>
      <c r="K27" s="16"/>
      <c r="L27" s="16"/>
      <c r="M27" s="16"/>
      <c r="N27" s="5"/>
      <c r="O27" s="5"/>
      <c r="P27" s="16"/>
      <c r="Q27" s="16"/>
      <c r="R27" s="16"/>
      <c r="S27" s="16"/>
      <c r="T27" s="16"/>
      <c r="U27" s="5"/>
      <c r="V27" s="5"/>
      <c r="W27" s="16"/>
      <c r="X27" s="16"/>
      <c r="Y27" s="16"/>
      <c r="Z27" s="16"/>
      <c r="AA27" s="16"/>
      <c r="AB27" s="5"/>
      <c r="AC27" s="5"/>
      <c r="AD27" s="16"/>
      <c r="AE27" s="16"/>
      <c r="AF27" s="41"/>
      <c r="AG27" s="61">
        <f t="shared" si="2"/>
        <v>0</v>
      </c>
      <c r="AH27" s="62">
        <f t="shared" si="3"/>
        <v>0</v>
      </c>
      <c r="AI27" s="48">
        <f t="shared" si="4"/>
        <v>0</v>
      </c>
      <c r="AJ27" s="69">
        <f t="shared" si="5"/>
        <v>0</v>
      </c>
      <c r="AK27" s="49">
        <f>AJ27+'Juni 24'!AJ27</f>
        <v>15</v>
      </c>
    </row>
    <row r="28" spans="1:37">
      <c r="A28" s="70" t="s">
        <v>57</v>
      </c>
      <c r="B28" s="15"/>
      <c r="C28" s="16"/>
      <c r="D28" s="16"/>
      <c r="E28" s="16"/>
      <c r="F28" s="16"/>
      <c r="G28" s="5"/>
      <c r="H28" s="5"/>
      <c r="I28" s="16"/>
      <c r="J28" s="16"/>
      <c r="K28" s="16"/>
      <c r="L28" s="16"/>
      <c r="M28" s="16"/>
      <c r="N28" s="5"/>
      <c r="O28" s="5"/>
      <c r="P28" s="16"/>
      <c r="Q28" s="16"/>
      <c r="R28" s="16"/>
      <c r="S28" s="16"/>
      <c r="T28" s="16"/>
      <c r="U28" s="5"/>
      <c r="V28" s="5"/>
      <c r="W28" s="16"/>
      <c r="X28" s="16"/>
      <c r="Y28" s="16"/>
      <c r="Z28" s="16"/>
      <c r="AA28" s="16"/>
      <c r="AB28" s="5"/>
      <c r="AC28" s="5"/>
      <c r="AD28" s="16"/>
      <c r="AE28" s="16"/>
      <c r="AF28" s="41"/>
      <c r="AG28" s="61">
        <f t="shared" si="2"/>
        <v>0</v>
      </c>
      <c r="AH28" s="62">
        <f t="shared" si="3"/>
        <v>0</v>
      </c>
      <c r="AI28" s="48">
        <f t="shared" si="4"/>
        <v>0</v>
      </c>
      <c r="AJ28" s="69">
        <f t="shared" si="5"/>
        <v>0</v>
      </c>
      <c r="AK28" s="49">
        <f>AJ28+'Juni 24'!AJ28</f>
        <v>15</v>
      </c>
    </row>
    <row r="29" spans="1:37" ht="13.5" customHeight="1">
      <c r="A29" s="71" t="s">
        <v>29</v>
      </c>
      <c r="B29" s="15"/>
      <c r="C29" s="16"/>
      <c r="D29" s="16"/>
      <c r="E29" s="16"/>
      <c r="F29" s="16"/>
      <c r="G29" s="5"/>
      <c r="H29" s="5"/>
      <c r="I29" s="16"/>
      <c r="J29" s="16"/>
      <c r="K29" s="16"/>
      <c r="L29" s="16"/>
      <c r="M29" s="16"/>
      <c r="N29" s="5"/>
      <c r="O29" s="5"/>
      <c r="P29" s="16"/>
      <c r="Q29" s="16"/>
      <c r="R29" s="16"/>
      <c r="S29" s="16"/>
      <c r="T29" s="16"/>
      <c r="U29" s="5"/>
      <c r="V29" s="5"/>
      <c r="W29" s="16"/>
      <c r="X29" s="16"/>
      <c r="Y29" s="16"/>
      <c r="Z29" s="16"/>
      <c r="AA29" s="16"/>
      <c r="AB29" s="5"/>
      <c r="AC29" s="5"/>
      <c r="AD29" s="16"/>
      <c r="AE29" s="16"/>
      <c r="AF29" s="41"/>
      <c r="AG29" s="61">
        <f t="shared" si="2"/>
        <v>0</v>
      </c>
      <c r="AH29" s="62">
        <f t="shared" si="3"/>
        <v>0</v>
      </c>
      <c r="AI29" s="48">
        <f t="shared" si="4"/>
        <v>0</v>
      </c>
      <c r="AJ29" s="69">
        <f t="shared" si="5"/>
        <v>0</v>
      </c>
      <c r="AK29" s="49">
        <f>AJ29+'Juni 24'!AJ29</f>
        <v>15</v>
      </c>
    </row>
    <row r="30" spans="1:37">
      <c r="A30" s="70" t="s">
        <v>93</v>
      </c>
      <c r="B30" s="15"/>
      <c r="C30" s="16"/>
      <c r="D30" s="16"/>
      <c r="E30" s="16"/>
      <c r="F30" s="16"/>
      <c r="G30" s="5"/>
      <c r="H30" s="5"/>
      <c r="I30" s="16"/>
      <c r="J30" s="16"/>
      <c r="K30" s="16"/>
      <c r="L30" s="16"/>
      <c r="M30" s="16"/>
      <c r="N30" s="5"/>
      <c r="O30" s="5"/>
      <c r="P30" s="16"/>
      <c r="Q30" s="16"/>
      <c r="R30" s="16"/>
      <c r="S30" s="16"/>
      <c r="T30" s="16"/>
      <c r="U30" s="5"/>
      <c r="V30" s="5"/>
      <c r="W30" s="16"/>
      <c r="X30" s="16"/>
      <c r="Y30" s="16"/>
      <c r="Z30" s="16"/>
      <c r="AA30" s="16"/>
      <c r="AB30" s="5"/>
      <c r="AC30" s="5"/>
      <c r="AD30" s="16"/>
      <c r="AE30" s="16"/>
      <c r="AF30" s="41"/>
      <c r="AG30" s="61">
        <f t="shared" si="2"/>
        <v>0</v>
      </c>
      <c r="AH30" s="62">
        <f t="shared" si="3"/>
        <v>0</v>
      </c>
      <c r="AI30" s="48">
        <f t="shared" si="4"/>
        <v>0</v>
      </c>
      <c r="AJ30" s="69">
        <f t="shared" si="5"/>
        <v>0</v>
      </c>
      <c r="AK30" s="49">
        <f>AJ30+'Juni 24'!AJ30</f>
        <v>13</v>
      </c>
    </row>
    <row r="31" spans="1:37">
      <c r="A31" s="70" t="s">
        <v>58</v>
      </c>
      <c r="B31" s="15"/>
      <c r="C31" s="16"/>
      <c r="D31" s="16"/>
      <c r="E31" s="16"/>
      <c r="F31" s="16"/>
      <c r="G31" s="5"/>
      <c r="H31" s="5"/>
      <c r="I31" s="16"/>
      <c r="J31" s="16"/>
      <c r="K31" s="16"/>
      <c r="L31" s="16"/>
      <c r="M31" s="16"/>
      <c r="N31" s="5"/>
      <c r="O31" s="5"/>
      <c r="P31" s="16"/>
      <c r="Q31" s="16"/>
      <c r="R31" s="16"/>
      <c r="S31" s="16"/>
      <c r="T31" s="16"/>
      <c r="U31" s="5"/>
      <c r="V31" s="5"/>
      <c r="W31" s="16"/>
      <c r="X31" s="16"/>
      <c r="Y31" s="16"/>
      <c r="Z31" s="16"/>
      <c r="AA31" s="16"/>
      <c r="AB31" s="5"/>
      <c r="AC31" s="5"/>
      <c r="AD31" s="16"/>
      <c r="AE31" s="16"/>
      <c r="AF31" s="41"/>
      <c r="AG31" s="61">
        <f t="shared" si="2"/>
        <v>0</v>
      </c>
      <c r="AH31" s="62">
        <f t="shared" si="3"/>
        <v>0</v>
      </c>
      <c r="AI31" s="48">
        <f t="shared" si="4"/>
        <v>0</v>
      </c>
      <c r="AJ31" s="69">
        <f t="shared" si="5"/>
        <v>0</v>
      </c>
      <c r="AK31" s="49">
        <f>AJ31+'Juni 24'!AJ31</f>
        <v>15</v>
      </c>
    </row>
    <row r="32" spans="1:37">
      <c r="A32" s="71" t="s">
        <v>30</v>
      </c>
      <c r="B32" s="15"/>
      <c r="C32" s="16"/>
      <c r="D32" s="16"/>
      <c r="E32" s="16"/>
      <c r="F32" s="16"/>
      <c r="G32" s="5"/>
      <c r="H32" s="5"/>
      <c r="I32" s="16"/>
      <c r="J32" s="16"/>
      <c r="K32" s="16"/>
      <c r="L32" s="16"/>
      <c r="M32" s="16"/>
      <c r="N32" s="5"/>
      <c r="O32" s="5"/>
      <c r="P32" s="16"/>
      <c r="Q32" s="16"/>
      <c r="R32" s="16"/>
      <c r="S32" s="16"/>
      <c r="T32" s="16"/>
      <c r="U32" s="5"/>
      <c r="V32" s="5"/>
      <c r="W32" s="16"/>
      <c r="X32" s="16"/>
      <c r="Y32" s="16"/>
      <c r="Z32" s="16"/>
      <c r="AA32" s="16"/>
      <c r="AB32" s="5"/>
      <c r="AC32" s="5"/>
      <c r="AD32" s="16"/>
      <c r="AE32" s="16"/>
      <c r="AF32" s="41"/>
      <c r="AG32" s="61">
        <f t="shared" si="2"/>
        <v>0</v>
      </c>
      <c r="AH32" s="62">
        <f t="shared" si="3"/>
        <v>0</v>
      </c>
      <c r="AI32" s="48">
        <f t="shared" si="4"/>
        <v>0</v>
      </c>
      <c r="AJ32" s="69">
        <f t="shared" si="5"/>
        <v>0</v>
      </c>
      <c r="AK32" s="49">
        <f>AJ32+'Juni 24'!AJ32</f>
        <v>15</v>
      </c>
    </row>
    <row r="33" spans="1:37">
      <c r="A33" s="71" t="s">
        <v>31</v>
      </c>
      <c r="B33" s="15"/>
      <c r="C33" s="16"/>
      <c r="D33" s="16"/>
      <c r="E33" s="16"/>
      <c r="F33" s="16"/>
      <c r="G33" s="5"/>
      <c r="H33" s="5"/>
      <c r="I33" s="16"/>
      <c r="J33" s="16"/>
      <c r="K33" s="16"/>
      <c r="L33" s="16"/>
      <c r="M33" s="16"/>
      <c r="N33" s="5"/>
      <c r="O33" s="5"/>
      <c r="P33" s="16"/>
      <c r="Q33" s="16"/>
      <c r="R33" s="16"/>
      <c r="S33" s="16"/>
      <c r="T33" s="16"/>
      <c r="U33" s="5"/>
      <c r="V33" s="5"/>
      <c r="W33" s="16"/>
      <c r="X33" s="16"/>
      <c r="Y33" s="16"/>
      <c r="Z33" s="16"/>
      <c r="AA33" s="16"/>
      <c r="AB33" s="5"/>
      <c r="AC33" s="5"/>
      <c r="AD33" s="16"/>
      <c r="AE33" s="16"/>
      <c r="AF33" s="41"/>
      <c r="AG33" s="61">
        <f t="shared" si="2"/>
        <v>0</v>
      </c>
      <c r="AH33" s="62">
        <f t="shared" si="3"/>
        <v>0</v>
      </c>
      <c r="AI33" s="48">
        <f t="shared" si="4"/>
        <v>0</v>
      </c>
      <c r="AJ33" s="69">
        <f t="shared" si="5"/>
        <v>0</v>
      </c>
      <c r="AK33" s="49">
        <f>AJ33+'Juni 24'!AJ33</f>
        <v>15</v>
      </c>
    </row>
    <row r="34" spans="1:37">
      <c r="A34" s="70" t="s">
        <v>11</v>
      </c>
      <c r="B34" s="15"/>
      <c r="C34" s="16"/>
      <c r="D34" s="16"/>
      <c r="E34" s="16"/>
      <c r="F34" s="16"/>
      <c r="G34" s="5"/>
      <c r="H34" s="5"/>
      <c r="I34" s="16"/>
      <c r="J34" s="16"/>
      <c r="K34" s="16"/>
      <c r="L34" s="16"/>
      <c r="M34" s="16"/>
      <c r="N34" s="5"/>
      <c r="O34" s="5"/>
      <c r="P34" s="16"/>
      <c r="Q34" s="16"/>
      <c r="R34" s="16"/>
      <c r="S34" s="16"/>
      <c r="T34" s="16"/>
      <c r="U34" s="5"/>
      <c r="V34" s="5"/>
      <c r="W34" s="16"/>
      <c r="X34" s="16"/>
      <c r="Y34" s="16"/>
      <c r="Z34" s="16"/>
      <c r="AA34" s="16"/>
      <c r="AB34" s="5"/>
      <c r="AC34" s="5"/>
      <c r="AD34" s="16"/>
      <c r="AE34" s="16"/>
      <c r="AF34" s="41"/>
      <c r="AG34" s="61">
        <f t="shared" si="2"/>
        <v>0</v>
      </c>
      <c r="AH34" s="62">
        <f t="shared" si="3"/>
        <v>0</v>
      </c>
      <c r="AI34" s="48">
        <f t="shared" si="4"/>
        <v>0</v>
      </c>
      <c r="AJ34" s="69">
        <f t="shared" si="5"/>
        <v>0</v>
      </c>
      <c r="AK34" s="49">
        <f>AJ34+'Juni 24'!AJ34</f>
        <v>15</v>
      </c>
    </row>
    <row r="35" spans="1:37">
      <c r="A35" s="70" t="s">
        <v>47</v>
      </c>
      <c r="B35" s="15"/>
      <c r="C35" s="16"/>
      <c r="D35" s="16"/>
      <c r="E35" s="16"/>
      <c r="F35" s="16"/>
      <c r="G35" s="5"/>
      <c r="H35" s="5"/>
      <c r="I35" s="16"/>
      <c r="J35" s="16"/>
      <c r="K35" s="16"/>
      <c r="L35" s="16"/>
      <c r="M35" s="16"/>
      <c r="N35" s="5"/>
      <c r="O35" s="5"/>
      <c r="P35" s="16"/>
      <c r="Q35" s="16"/>
      <c r="R35" s="16"/>
      <c r="S35" s="16"/>
      <c r="T35" s="16"/>
      <c r="U35" s="5"/>
      <c r="V35" s="5"/>
      <c r="W35" s="16"/>
      <c r="X35" s="16"/>
      <c r="Y35" s="16"/>
      <c r="Z35" s="16"/>
      <c r="AA35" s="16"/>
      <c r="AB35" s="5"/>
      <c r="AC35" s="5"/>
      <c r="AD35" s="16"/>
      <c r="AE35" s="16"/>
      <c r="AF35" s="41"/>
      <c r="AG35" s="61">
        <f t="shared" si="2"/>
        <v>0</v>
      </c>
      <c r="AH35" s="62">
        <f t="shared" si="3"/>
        <v>0</v>
      </c>
      <c r="AI35" s="48">
        <f t="shared" si="4"/>
        <v>0</v>
      </c>
      <c r="AJ35" s="69">
        <f t="shared" si="5"/>
        <v>0</v>
      </c>
      <c r="AK35" s="49">
        <f>AJ35+'Juni 24'!AJ35</f>
        <v>15</v>
      </c>
    </row>
    <row r="36" spans="1:37">
      <c r="A36" s="70" t="s">
        <v>90</v>
      </c>
      <c r="B36" s="15"/>
      <c r="C36" s="16"/>
      <c r="D36" s="16"/>
      <c r="E36" s="16"/>
      <c r="F36" s="16"/>
      <c r="G36" s="5"/>
      <c r="H36" s="5"/>
      <c r="I36" s="16"/>
      <c r="J36" s="16"/>
      <c r="K36" s="16"/>
      <c r="L36" s="16"/>
      <c r="M36" s="16"/>
      <c r="N36" s="5"/>
      <c r="O36" s="5"/>
      <c r="P36" s="16"/>
      <c r="Q36" s="16"/>
      <c r="R36" s="16"/>
      <c r="S36" s="16"/>
      <c r="T36" s="16"/>
      <c r="U36" s="5"/>
      <c r="V36" s="5" t="s">
        <v>80</v>
      </c>
      <c r="W36" s="16" t="s">
        <v>80</v>
      </c>
      <c r="X36" s="16" t="s">
        <v>80</v>
      </c>
      <c r="Y36" s="16" t="s">
        <v>80</v>
      </c>
      <c r="Z36" s="16" t="s">
        <v>80</v>
      </c>
      <c r="AA36" s="16" t="s">
        <v>80</v>
      </c>
      <c r="AB36" s="5" t="s">
        <v>80</v>
      </c>
      <c r="AC36" s="5" t="s">
        <v>80</v>
      </c>
      <c r="AD36" s="16"/>
      <c r="AE36" s="16"/>
      <c r="AF36" s="41"/>
      <c r="AG36" s="61">
        <f t="shared" si="2"/>
        <v>0</v>
      </c>
      <c r="AH36" s="62">
        <f t="shared" si="3"/>
        <v>0</v>
      </c>
      <c r="AI36" s="48">
        <f t="shared" si="4"/>
        <v>0</v>
      </c>
      <c r="AJ36" s="69">
        <f t="shared" si="5"/>
        <v>0</v>
      </c>
      <c r="AK36" s="49">
        <f>AJ36+'Juni 24'!AJ36</f>
        <v>14</v>
      </c>
    </row>
    <row r="37" spans="1:37">
      <c r="A37" s="70" t="s">
        <v>75</v>
      </c>
      <c r="B37" s="15"/>
      <c r="C37" s="16"/>
      <c r="D37" s="16"/>
      <c r="E37" s="16"/>
      <c r="F37" s="16"/>
      <c r="G37" s="5"/>
      <c r="H37" s="5"/>
      <c r="I37" s="16"/>
      <c r="J37" s="16"/>
      <c r="K37" s="16"/>
      <c r="L37" s="16"/>
      <c r="M37" s="16"/>
      <c r="N37" s="5"/>
      <c r="O37" s="5"/>
      <c r="P37" s="16"/>
      <c r="Q37" s="16"/>
      <c r="R37" s="16"/>
      <c r="S37" s="16"/>
      <c r="T37" s="16"/>
      <c r="U37" s="5"/>
      <c r="V37" s="5"/>
      <c r="W37" s="16"/>
      <c r="X37" s="16"/>
      <c r="Y37" s="16"/>
      <c r="Z37" s="16"/>
      <c r="AA37" s="16"/>
      <c r="AB37" s="5"/>
      <c r="AC37" s="5"/>
      <c r="AD37" s="16"/>
      <c r="AE37" s="16"/>
      <c r="AF37" s="41"/>
      <c r="AG37" s="61">
        <f t="shared" si="2"/>
        <v>0</v>
      </c>
      <c r="AH37" s="62">
        <f t="shared" si="3"/>
        <v>0</v>
      </c>
      <c r="AI37" s="48">
        <f t="shared" si="4"/>
        <v>0</v>
      </c>
      <c r="AJ37" s="69">
        <f t="shared" ref="AJ37:AJ38" si="6">SUM(AG37:AI37)</f>
        <v>0</v>
      </c>
      <c r="AK37" s="49">
        <f>AJ37+'Juni 24'!AJ37</f>
        <v>15</v>
      </c>
    </row>
    <row r="38" spans="1:37">
      <c r="A38" s="70" t="s">
        <v>59</v>
      </c>
      <c r="B38" s="15"/>
      <c r="C38" s="16"/>
      <c r="D38" s="16"/>
      <c r="E38" s="16"/>
      <c r="F38" s="16"/>
      <c r="G38" s="5"/>
      <c r="H38" s="5"/>
      <c r="I38" s="16"/>
      <c r="J38" s="16"/>
      <c r="K38" s="16"/>
      <c r="L38" s="16"/>
      <c r="M38" s="16"/>
      <c r="N38" s="5"/>
      <c r="O38" s="5"/>
      <c r="P38" s="16"/>
      <c r="Q38" s="16"/>
      <c r="R38" s="16"/>
      <c r="S38" s="16"/>
      <c r="T38" s="16"/>
      <c r="U38" s="5"/>
      <c r="V38" s="5"/>
      <c r="W38" s="16"/>
      <c r="X38" s="16"/>
      <c r="Y38" s="16"/>
      <c r="Z38" s="16"/>
      <c r="AA38" s="16"/>
      <c r="AB38" s="5"/>
      <c r="AC38" s="5"/>
      <c r="AD38" s="16"/>
      <c r="AE38" s="16"/>
      <c r="AF38" s="41"/>
      <c r="AG38" s="61">
        <f t="shared" si="2"/>
        <v>0</v>
      </c>
      <c r="AH38" s="62">
        <f t="shared" si="3"/>
        <v>0</v>
      </c>
      <c r="AI38" s="48">
        <f t="shared" si="4"/>
        <v>0</v>
      </c>
      <c r="AJ38" s="69">
        <f t="shared" si="6"/>
        <v>0</v>
      </c>
      <c r="AK38" s="49">
        <f>AJ38+'Juni 24'!AJ38</f>
        <v>15</v>
      </c>
    </row>
    <row r="39" spans="1:37">
      <c r="A39" s="71" t="s">
        <v>32</v>
      </c>
      <c r="B39" s="46"/>
      <c r="C39" s="20"/>
      <c r="D39" s="20"/>
      <c r="E39" s="20"/>
      <c r="F39" s="20"/>
      <c r="G39" s="5"/>
      <c r="H39" s="5"/>
      <c r="I39" s="20"/>
      <c r="J39" s="20"/>
      <c r="K39" s="20"/>
      <c r="L39" s="20"/>
      <c r="M39" s="20"/>
      <c r="N39" s="5"/>
      <c r="O39" s="5"/>
      <c r="P39" s="20"/>
      <c r="Q39" s="20"/>
      <c r="R39" s="20"/>
      <c r="S39" s="20"/>
      <c r="T39" s="20"/>
      <c r="U39" s="5"/>
      <c r="V39" s="5"/>
      <c r="W39" s="20"/>
      <c r="X39" s="20"/>
      <c r="Y39" s="20"/>
      <c r="Z39" s="20"/>
      <c r="AA39" s="20"/>
      <c r="AB39" s="5"/>
      <c r="AC39" s="5"/>
      <c r="AD39" s="20"/>
      <c r="AE39" s="20"/>
      <c r="AF39" s="41"/>
      <c r="AG39" s="61">
        <f t="shared" si="2"/>
        <v>0</v>
      </c>
      <c r="AH39" s="62">
        <f t="shared" si="3"/>
        <v>0</v>
      </c>
      <c r="AI39" s="48">
        <f t="shared" si="4"/>
        <v>0</v>
      </c>
      <c r="AJ39" s="69">
        <f t="shared" ref="AJ39:AJ55" si="7">SUM(AG39:AI39)</f>
        <v>0</v>
      </c>
      <c r="AK39" s="49">
        <f>AJ39+'Juni 24'!AJ39</f>
        <v>15</v>
      </c>
    </row>
    <row r="40" spans="1:37">
      <c r="A40" s="70" t="s">
        <v>12</v>
      </c>
      <c r="B40" s="46"/>
      <c r="C40" s="20"/>
      <c r="D40" s="20"/>
      <c r="E40" s="20"/>
      <c r="F40" s="20"/>
      <c r="G40" s="5"/>
      <c r="H40" s="5"/>
      <c r="I40" s="20"/>
      <c r="J40" s="20"/>
      <c r="K40" s="20"/>
      <c r="L40" s="20"/>
      <c r="M40" s="20"/>
      <c r="N40" s="5"/>
      <c r="O40" s="5"/>
      <c r="P40" s="20"/>
      <c r="Q40" s="20"/>
      <c r="R40" s="20"/>
      <c r="S40" s="20"/>
      <c r="T40" s="20"/>
      <c r="U40" s="5"/>
      <c r="V40" s="5"/>
      <c r="W40" s="20"/>
      <c r="X40" s="20"/>
      <c r="Y40" s="20"/>
      <c r="Z40" s="20"/>
      <c r="AA40" s="20"/>
      <c r="AB40" s="5"/>
      <c r="AC40" s="5"/>
      <c r="AD40" s="20"/>
      <c r="AE40" s="20"/>
      <c r="AF40" s="41"/>
      <c r="AG40" s="61">
        <f t="shared" si="2"/>
        <v>0</v>
      </c>
      <c r="AH40" s="62">
        <f t="shared" si="3"/>
        <v>0</v>
      </c>
      <c r="AI40" s="48">
        <f t="shared" si="4"/>
        <v>0</v>
      </c>
      <c r="AJ40" s="69">
        <f t="shared" si="7"/>
        <v>0</v>
      </c>
      <c r="AK40" s="49">
        <f>AJ40+'Juni 24'!AJ40</f>
        <v>15</v>
      </c>
    </row>
    <row r="41" spans="1:37">
      <c r="A41" s="70" t="s">
        <v>60</v>
      </c>
      <c r="B41" s="46"/>
      <c r="C41" s="20"/>
      <c r="D41" s="20"/>
      <c r="E41" s="20"/>
      <c r="F41" s="20"/>
      <c r="G41" s="5"/>
      <c r="H41" s="5"/>
      <c r="I41" s="20"/>
      <c r="J41" s="20"/>
      <c r="K41" s="20"/>
      <c r="L41" s="20"/>
      <c r="M41" s="20"/>
      <c r="N41" s="5"/>
      <c r="O41" s="5"/>
      <c r="P41" s="20"/>
      <c r="Q41" s="20"/>
      <c r="R41" s="20"/>
      <c r="S41" s="20"/>
      <c r="T41" s="20"/>
      <c r="U41" s="5"/>
      <c r="V41" s="5"/>
      <c r="W41" s="20"/>
      <c r="X41" s="20"/>
      <c r="Y41" s="20"/>
      <c r="Z41" s="20"/>
      <c r="AA41" s="20"/>
      <c r="AB41" s="5"/>
      <c r="AC41" s="5"/>
      <c r="AD41" s="20"/>
      <c r="AE41" s="20"/>
      <c r="AF41" s="81"/>
      <c r="AG41" s="61">
        <f t="shared" si="2"/>
        <v>0</v>
      </c>
      <c r="AH41" s="62">
        <f t="shared" si="3"/>
        <v>0</v>
      </c>
      <c r="AI41" s="48">
        <f t="shared" si="4"/>
        <v>0</v>
      </c>
      <c r="AJ41" s="69">
        <f t="shared" si="7"/>
        <v>0</v>
      </c>
      <c r="AK41" s="49">
        <f>AJ41+'Juni 24'!AJ41</f>
        <v>15</v>
      </c>
    </row>
    <row r="42" spans="1:37">
      <c r="A42" s="70" t="s">
        <v>40</v>
      </c>
      <c r="B42" s="46"/>
      <c r="C42" s="20"/>
      <c r="D42" s="20"/>
      <c r="E42" s="20"/>
      <c r="F42" s="20"/>
      <c r="G42" s="5"/>
      <c r="H42" s="5"/>
      <c r="I42" s="20"/>
      <c r="J42" s="20"/>
      <c r="K42" s="20"/>
      <c r="L42" s="20"/>
      <c r="M42" s="20"/>
      <c r="N42" s="5"/>
      <c r="O42" s="5"/>
      <c r="P42" s="20"/>
      <c r="Q42" s="20"/>
      <c r="R42" s="20"/>
      <c r="S42" s="20"/>
      <c r="T42" s="20"/>
      <c r="U42" s="5"/>
      <c r="V42" s="5"/>
      <c r="W42" s="20"/>
      <c r="X42" s="20"/>
      <c r="Y42" s="20"/>
      <c r="Z42" s="20"/>
      <c r="AA42" s="20"/>
      <c r="AB42" s="5"/>
      <c r="AC42" s="5"/>
      <c r="AD42" s="20"/>
      <c r="AE42" s="20"/>
      <c r="AF42" s="81"/>
      <c r="AG42" s="61">
        <f t="shared" si="2"/>
        <v>0</v>
      </c>
      <c r="AH42" s="62">
        <f t="shared" si="3"/>
        <v>0</v>
      </c>
      <c r="AI42" s="48">
        <f t="shared" si="4"/>
        <v>0</v>
      </c>
      <c r="AJ42" s="69">
        <f t="shared" si="7"/>
        <v>0</v>
      </c>
      <c r="AK42" s="49">
        <f>AJ42+'Juni 24'!AJ42</f>
        <v>15</v>
      </c>
    </row>
    <row r="43" spans="1:37">
      <c r="A43" s="70" t="s">
        <v>44</v>
      </c>
      <c r="B43" s="46"/>
      <c r="C43" s="20"/>
      <c r="D43" s="20"/>
      <c r="E43" s="20"/>
      <c r="F43" s="20"/>
      <c r="G43" s="5"/>
      <c r="H43" s="5"/>
      <c r="I43" s="20"/>
      <c r="J43" s="20"/>
      <c r="K43" s="20"/>
      <c r="L43" s="20"/>
      <c r="M43" s="20"/>
      <c r="N43" s="5"/>
      <c r="O43" s="5"/>
      <c r="P43" s="20"/>
      <c r="Q43" s="20"/>
      <c r="R43" s="20"/>
      <c r="S43" s="20"/>
      <c r="T43" s="20"/>
      <c r="U43" s="5"/>
      <c r="V43" s="5"/>
      <c r="W43" s="20"/>
      <c r="X43" s="20"/>
      <c r="Y43" s="20"/>
      <c r="Z43" s="20"/>
      <c r="AA43" s="20"/>
      <c r="AB43" s="5"/>
      <c r="AC43" s="5"/>
      <c r="AD43" s="20"/>
      <c r="AE43" s="20"/>
      <c r="AF43" s="81"/>
      <c r="AG43" s="61">
        <f t="shared" si="2"/>
        <v>0</v>
      </c>
      <c r="AH43" s="62">
        <f t="shared" si="3"/>
        <v>0</v>
      </c>
      <c r="AI43" s="48">
        <f t="shared" si="4"/>
        <v>0</v>
      </c>
      <c r="AJ43" s="69">
        <f t="shared" si="7"/>
        <v>0</v>
      </c>
      <c r="AK43" s="49">
        <f>AJ43+'Juni 24'!AJ43</f>
        <v>16</v>
      </c>
    </row>
    <row r="44" spans="1:37">
      <c r="A44" s="70" t="s">
        <v>86</v>
      </c>
      <c r="B44" s="46"/>
      <c r="C44" s="20"/>
      <c r="D44" s="20"/>
      <c r="E44" s="20"/>
      <c r="F44" s="20"/>
      <c r="G44" s="5"/>
      <c r="H44" s="5"/>
      <c r="I44" s="20"/>
      <c r="J44" s="20"/>
      <c r="K44" s="20"/>
      <c r="L44" s="20"/>
      <c r="M44" s="20"/>
      <c r="N44" s="5"/>
      <c r="O44" s="5"/>
      <c r="P44" s="20"/>
      <c r="Q44" s="20"/>
      <c r="R44" s="20"/>
      <c r="S44" s="20"/>
      <c r="T44" s="20"/>
      <c r="U44" s="5"/>
      <c r="V44" s="5"/>
      <c r="W44" s="20"/>
      <c r="X44" s="20"/>
      <c r="Y44" s="20"/>
      <c r="Z44" s="20"/>
      <c r="AA44" s="20"/>
      <c r="AB44" s="5"/>
      <c r="AC44" s="5"/>
      <c r="AD44" s="20"/>
      <c r="AE44" s="20"/>
      <c r="AF44" s="81"/>
      <c r="AG44" s="61">
        <f t="shared" si="2"/>
        <v>0</v>
      </c>
      <c r="AH44" s="62">
        <f t="shared" si="3"/>
        <v>0</v>
      </c>
      <c r="AI44" s="48">
        <f t="shared" si="4"/>
        <v>0</v>
      </c>
      <c r="AJ44" s="69">
        <f t="shared" si="7"/>
        <v>0</v>
      </c>
      <c r="AK44" s="49">
        <f>AJ44+'Juni 24'!AJ44</f>
        <v>14</v>
      </c>
    </row>
    <row r="45" spans="1:37">
      <c r="A45" s="71" t="s">
        <v>65</v>
      </c>
      <c r="B45" s="46"/>
      <c r="C45" s="20"/>
      <c r="D45" s="20"/>
      <c r="E45" s="20"/>
      <c r="F45" s="20"/>
      <c r="G45" s="5"/>
      <c r="H45" s="5"/>
      <c r="I45" s="20"/>
      <c r="J45" s="20"/>
      <c r="K45" s="20"/>
      <c r="L45" s="20"/>
      <c r="M45" s="20"/>
      <c r="N45" s="5"/>
      <c r="O45" s="5"/>
      <c r="P45" s="20"/>
      <c r="Q45" s="20"/>
      <c r="R45" s="20"/>
      <c r="S45" s="20"/>
      <c r="T45" s="20"/>
      <c r="U45" s="5"/>
      <c r="V45" s="5"/>
      <c r="W45" s="20"/>
      <c r="X45" s="20"/>
      <c r="Y45" s="20"/>
      <c r="Z45" s="20"/>
      <c r="AA45" s="20"/>
      <c r="AB45" s="5"/>
      <c r="AC45" s="5"/>
      <c r="AD45" s="20"/>
      <c r="AE45" s="20"/>
      <c r="AF45" s="81"/>
      <c r="AG45" s="61">
        <f t="shared" si="2"/>
        <v>0</v>
      </c>
      <c r="AH45" s="62">
        <f t="shared" si="3"/>
        <v>0</v>
      </c>
      <c r="AI45" s="48">
        <f t="shared" si="4"/>
        <v>0</v>
      </c>
      <c r="AJ45" s="69">
        <f t="shared" si="7"/>
        <v>0</v>
      </c>
      <c r="AK45" s="49">
        <f>AJ45+'Juni 24'!AJ45</f>
        <v>15</v>
      </c>
    </row>
    <row r="46" spans="1:37">
      <c r="A46" s="70" t="s">
        <v>94</v>
      </c>
      <c r="B46" s="46"/>
      <c r="C46" s="20"/>
      <c r="D46" s="20"/>
      <c r="E46" s="20"/>
      <c r="F46" s="20"/>
      <c r="G46" s="5"/>
      <c r="H46" s="5"/>
      <c r="I46" s="20"/>
      <c r="J46" s="20"/>
      <c r="K46" s="20"/>
      <c r="L46" s="20"/>
      <c r="M46" s="20"/>
      <c r="N46" s="5"/>
      <c r="O46" s="5"/>
      <c r="P46" s="20"/>
      <c r="Q46" s="20"/>
      <c r="R46" s="20"/>
      <c r="S46" s="20"/>
      <c r="T46" s="20"/>
      <c r="U46" s="5"/>
      <c r="V46" s="5"/>
      <c r="W46" s="20"/>
      <c r="X46" s="20"/>
      <c r="Y46" s="20"/>
      <c r="Z46" s="20"/>
      <c r="AA46" s="20"/>
      <c r="AB46" s="5"/>
      <c r="AC46" s="5"/>
      <c r="AD46" s="20"/>
      <c r="AE46" s="20"/>
      <c r="AF46" s="81"/>
      <c r="AG46" s="61">
        <f t="shared" si="2"/>
        <v>0</v>
      </c>
      <c r="AH46" s="62">
        <f t="shared" si="3"/>
        <v>0</v>
      </c>
      <c r="AI46" s="48">
        <f t="shared" si="4"/>
        <v>0</v>
      </c>
      <c r="AJ46" s="69">
        <f t="shared" si="7"/>
        <v>0</v>
      </c>
      <c r="AK46" s="49">
        <f>AJ46+'Juni 24'!AJ46</f>
        <v>14</v>
      </c>
    </row>
    <row r="47" spans="1:37">
      <c r="A47" s="70" t="s">
        <v>45</v>
      </c>
      <c r="B47" s="46"/>
      <c r="C47" s="20"/>
      <c r="D47" s="20"/>
      <c r="E47" s="20"/>
      <c r="F47" s="20"/>
      <c r="G47" s="5"/>
      <c r="H47" s="5"/>
      <c r="I47" s="20"/>
      <c r="J47" s="20"/>
      <c r="K47" s="20"/>
      <c r="L47" s="20"/>
      <c r="M47" s="20"/>
      <c r="N47" s="5"/>
      <c r="O47" s="5"/>
      <c r="P47" s="20"/>
      <c r="Q47" s="20"/>
      <c r="R47" s="20"/>
      <c r="S47" s="20"/>
      <c r="T47" s="20"/>
      <c r="U47" s="5"/>
      <c r="V47" s="5"/>
      <c r="W47" s="20"/>
      <c r="X47" s="20"/>
      <c r="Y47" s="20"/>
      <c r="Z47" s="20"/>
      <c r="AA47" s="20"/>
      <c r="AB47" s="5"/>
      <c r="AC47" s="5"/>
      <c r="AD47" s="20"/>
      <c r="AE47" s="20"/>
      <c r="AF47" s="81"/>
      <c r="AG47" s="61">
        <f t="shared" si="2"/>
        <v>0</v>
      </c>
      <c r="AH47" s="62">
        <f t="shared" si="3"/>
        <v>0</v>
      </c>
      <c r="AI47" s="48">
        <f t="shared" si="4"/>
        <v>0</v>
      </c>
      <c r="AJ47" s="69">
        <f t="shared" si="7"/>
        <v>0</v>
      </c>
      <c r="AK47" s="49">
        <f>AJ47+'Juni 24'!AJ47</f>
        <v>14</v>
      </c>
    </row>
    <row r="48" spans="1:37">
      <c r="A48" s="70" t="s">
        <v>95</v>
      </c>
      <c r="B48" s="46"/>
      <c r="C48" s="20"/>
      <c r="D48" s="20"/>
      <c r="E48" s="20"/>
      <c r="F48" s="20"/>
      <c r="G48" s="5"/>
      <c r="H48" s="5"/>
      <c r="I48" s="20"/>
      <c r="J48" s="20"/>
      <c r="K48" s="20"/>
      <c r="L48" s="20"/>
      <c r="M48" s="20"/>
      <c r="N48" s="5"/>
      <c r="O48" s="5"/>
      <c r="P48" s="20"/>
      <c r="Q48" s="20"/>
      <c r="R48" s="20"/>
      <c r="S48" s="20"/>
      <c r="T48" s="20"/>
      <c r="U48" s="5"/>
      <c r="V48" s="5"/>
      <c r="W48" s="20"/>
      <c r="X48" s="20"/>
      <c r="Y48" s="20"/>
      <c r="Z48" s="20"/>
      <c r="AA48" s="20"/>
      <c r="AB48" s="5"/>
      <c r="AC48" s="5"/>
      <c r="AD48" s="20"/>
      <c r="AE48" s="20"/>
      <c r="AF48" s="81"/>
      <c r="AG48" s="61">
        <f t="shared" si="2"/>
        <v>0</v>
      </c>
      <c r="AH48" s="62">
        <f t="shared" si="3"/>
        <v>0</v>
      </c>
      <c r="AI48" s="48">
        <f t="shared" si="4"/>
        <v>0</v>
      </c>
      <c r="AJ48" s="69">
        <f t="shared" si="7"/>
        <v>0</v>
      </c>
      <c r="AK48" s="49">
        <f>AJ48+'Juni 24'!AJ48</f>
        <v>13</v>
      </c>
    </row>
    <row r="49" spans="1:37">
      <c r="A49" s="70" t="s">
        <v>61</v>
      </c>
      <c r="B49" s="46"/>
      <c r="C49" s="20"/>
      <c r="D49" s="20"/>
      <c r="E49" s="20"/>
      <c r="F49" s="20"/>
      <c r="G49" s="5"/>
      <c r="H49" s="5"/>
      <c r="I49" s="20"/>
      <c r="J49" s="20"/>
      <c r="K49" s="20"/>
      <c r="L49" s="20"/>
      <c r="M49" s="20"/>
      <c r="N49" s="5"/>
      <c r="O49" s="5"/>
      <c r="P49" s="20"/>
      <c r="Q49" s="20"/>
      <c r="R49" s="20"/>
      <c r="S49" s="20"/>
      <c r="T49" s="20"/>
      <c r="U49" s="5"/>
      <c r="V49" s="5" t="s">
        <v>80</v>
      </c>
      <c r="W49" s="20" t="s">
        <v>80</v>
      </c>
      <c r="X49" s="20" t="s">
        <v>80</v>
      </c>
      <c r="Y49" s="20" t="s">
        <v>80</v>
      </c>
      <c r="Z49" s="20" t="s">
        <v>80</v>
      </c>
      <c r="AA49" s="20" t="s">
        <v>80</v>
      </c>
      <c r="AB49" s="5" t="s">
        <v>80</v>
      </c>
      <c r="AC49" s="5" t="s">
        <v>80</v>
      </c>
      <c r="AD49" s="20"/>
      <c r="AE49" s="20"/>
      <c r="AF49" s="81"/>
      <c r="AG49" s="61">
        <f t="shared" si="2"/>
        <v>0</v>
      </c>
      <c r="AH49" s="62">
        <f t="shared" si="3"/>
        <v>0</v>
      </c>
      <c r="AI49" s="48">
        <f t="shared" si="4"/>
        <v>0</v>
      </c>
      <c r="AJ49" s="69">
        <f t="shared" si="7"/>
        <v>0</v>
      </c>
      <c r="AK49" s="49">
        <f>AJ49+'Juni 24'!AJ49</f>
        <v>15</v>
      </c>
    </row>
    <row r="50" spans="1:37">
      <c r="A50" s="70" t="s">
        <v>43</v>
      </c>
      <c r="B50" s="46"/>
      <c r="C50" s="20"/>
      <c r="D50" s="20"/>
      <c r="E50" s="20"/>
      <c r="F50" s="20"/>
      <c r="G50" s="5"/>
      <c r="H50" s="5"/>
      <c r="I50" s="20"/>
      <c r="J50" s="20"/>
      <c r="K50" s="20"/>
      <c r="L50" s="20"/>
      <c r="M50" s="20"/>
      <c r="N50" s="5"/>
      <c r="O50" s="5"/>
      <c r="P50" s="20"/>
      <c r="Q50" s="20"/>
      <c r="R50" s="20"/>
      <c r="S50" s="20"/>
      <c r="T50" s="20"/>
      <c r="U50" s="5"/>
      <c r="V50" s="5"/>
      <c r="W50" s="20"/>
      <c r="X50" s="20"/>
      <c r="Y50" s="20"/>
      <c r="Z50" s="20"/>
      <c r="AA50" s="20"/>
      <c r="AB50" s="5"/>
      <c r="AC50" s="5"/>
      <c r="AD50" s="20"/>
      <c r="AE50" s="20"/>
      <c r="AF50" s="81"/>
      <c r="AG50" s="61">
        <f t="shared" si="2"/>
        <v>0</v>
      </c>
      <c r="AH50" s="62">
        <f t="shared" si="3"/>
        <v>0</v>
      </c>
      <c r="AI50" s="48">
        <f t="shared" si="4"/>
        <v>0</v>
      </c>
      <c r="AJ50" s="69">
        <f t="shared" si="7"/>
        <v>0</v>
      </c>
      <c r="AK50" s="49">
        <f>AJ50+'Juni 24'!AJ50</f>
        <v>15</v>
      </c>
    </row>
    <row r="51" spans="1:37">
      <c r="A51" s="70" t="s">
        <v>79</v>
      </c>
      <c r="B51" s="46"/>
      <c r="C51" s="20"/>
      <c r="D51" s="20"/>
      <c r="E51" s="20"/>
      <c r="F51" s="20"/>
      <c r="G51" s="5"/>
      <c r="H51" s="5"/>
      <c r="I51" s="20"/>
      <c r="J51" s="20"/>
      <c r="K51" s="20"/>
      <c r="L51" s="20"/>
      <c r="M51" s="20"/>
      <c r="N51" s="5"/>
      <c r="O51" s="5"/>
      <c r="P51" s="20"/>
      <c r="Q51" s="20"/>
      <c r="R51" s="20"/>
      <c r="S51" s="20"/>
      <c r="T51" s="20"/>
      <c r="U51" s="5"/>
      <c r="V51" s="5"/>
      <c r="W51" s="20"/>
      <c r="X51" s="20"/>
      <c r="Y51" s="20"/>
      <c r="Z51" s="20"/>
      <c r="AA51" s="20"/>
      <c r="AB51" s="5"/>
      <c r="AC51" s="5"/>
      <c r="AD51" s="20"/>
      <c r="AE51" s="20"/>
      <c r="AF51" s="81"/>
      <c r="AG51" s="61">
        <f t="shared" si="2"/>
        <v>0</v>
      </c>
      <c r="AH51" s="62">
        <f t="shared" si="3"/>
        <v>0</v>
      </c>
      <c r="AI51" s="48">
        <f t="shared" si="4"/>
        <v>0</v>
      </c>
      <c r="AJ51" s="69">
        <f t="shared" si="7"/>
        <v>0</v>
      </c>
      <c r="AK51" s="49">
        <f>AJ51+'Juni 24'!AJ51</f>
        <v>15</v>
      </c>
    </row>
    <row r="52" spans="1:37">
      <c r="A52" s="70" t="s">
        <v>89</v>
      </c>
      <c r="B52" s="46"/>
      <c r="C52" s="20"/>
      <c r="D52" s="20"/>
      <c r="E52" s="20"/>
      <c r="F52" s="20"/>
      <c r="G52" s="5"/>
      <c r="H52" s="5"/>
      <c r="I52" s="20"/>
      <c r="J52" s="20"/>
      <c r="K52" s="20"/>
      <c r="L52" s="20"/>
      <c r="M52" s="20"/>
      <c r="N52" s="5"/>
      <c r="O52" s="5"/>
      <c r="P52" s="20"/>
      <c r="Q52" s="20"/>
      <c r="R52" s="20"/>
      <c r="S52" s="20"/>
      <c r="T52" s="20"/>
      <c r="U52" s="5"/>
      <c r="V52" s="5"/>
      <c r="W52" s="20"/>
      <c r="X52" s="20"/>
      <c r="Y52" s="20"/>
      <c r="Z52" s="20"/>
      <c r="AA52" s="20"/>
      <c r="AB52" s="5"/>
      <c r="AC52" s="5"/>
      <c r="AD52" s="20"/>
      <c r="AE52" s="20"/>
      <c r="AF52" s="81"/>
      <c r="AG52" s="61">
        <f t="shared" si="2"/>
        <v>0</v>
      </c>
      <c r="AH52" s="62">
        <f t="shared" si="3"/>
        <v>0</v>
      </c>
      <c r="AI52" s="48">
        <f t="shared" si="4"/>
        <v>0</v>
      </c>
      <c r="AJ52" s="69">
        <f t="shared" si="7"/>
        <v>0</v>
      </c>
      <c r="AK52" s="49">
        <f>AJ52+'Juni 24'!AJ52</f>
        <v>14</v>
      </c>
    </row>
    <row r="53" spans="1:37">
      <c r="A53" s="70" t="s">
        <v>66</v>
      </c>
      <c r="B53" s="46"/>
      <c r="C53" s="20"/>
      <c r="D53" s="20"/>
      <c r="E53" s="20"/>
      <c r="F53" s="20"/>
      <c r="G53" s="5"/>
      <c r="H53" s="5"/>
      <c r="I53" s="20"/>
      <c r="J53" s="20"/>
      <c r="K53" s="20"/>
      <c r="L53" s="20"/>
      <c r="M53" s="20"/>
      <c r="N53" s="5"/>
      <c r="O53" s="5"/>
      <c r="P53" s="20"/>
      <c r="Q53" s="20"/>
      <c r="R53" s="20"/>
      <c r="S53" s="20"/>
      <c r="T53" s="20"/>
      <c r="U53" s="5"/>
      <c r="V53" s="5" t="s">
        <v>80</v>
      </c>
      <c r="W53" s="20" t="s">
        <v>80</v>
      </c>
      <c r="X53" s="20" t="s">
        <v>80</v>
      </c>
      <c r="Y53" s="20" t="s">
        <v>80</v>
      </c>
      <c r="Z53" s="20" t="s">
        <v>80</v>
      </c>
      <c r="AA53" s="20" t="s">
        <v>80</v>
      </c>
      <c r="AB53" s="5" t="s">
        <v>80</v>
      </c>
      <c r="AC53" s="5" t="s">
        <v>80</v>
      </c>
      <c r="AD53" s="20"/>
      <c r="AE53" s="20"/>
      <c r="AF53" s="81"/>
      <c r="AG53" s="61">
        <f t="shared" si="2"/>
        <v>0</v>
      </c>
      <c r="AH53" s="62">
        <f t="shared" si="3"/>
        <v>0</v>
      </c>
      <c r="AI53" s="48">
        <f t="shared" si="4"/>
        <v>0</v>
      </c>
      <c r="AJ53" s="69">
        <f t="shared" si="7"/>
        <v>0</v>
      </c>
      <c r="AK53" s="49">
        <f>AJ53+'Juni 24'!AJ53</f>
        <v>15</v>
      </c>
    </row>
    <row r="54" spans="1:37">
      <c r="A54" s="70" t="s">
        <v>62</v>
      </c>
      <c r="B54" s="46"/>
      <c r="C54" s="20"/>
      <c r="D54" s="20"/>
      <c r="E54" s="20"/>
      <c r="F54" s="20"/>
      <c r="G54" s="5"/>
      <c r="H54" s="5"/>
      <c r="I54" s="20"/>
      <c r="J54" s="20"/>
      <c r="K54" s="20"/>
      <c r="L54" s="20"/>
      <c r="M54" s="20"/>
      <c r="N54" s="5"/>
      <c r="O54" s="5"/>
      <c r="P54" s="20"/>
      <c r="Q54" s="20"/>
      <c r="R54" s="20"/>
      <c r="S54" s="20"/>
      <c r="T54" s="20"/>
      <c r="U54" s="5"/>
      <c r="V54" s="5" t="s">
        <v>80</v>
      </c>
      <c r="W54" s="20" t="s">
        <v>80</v>
      </c>
      <c r="X54" s="20" t="s">
        <v>80</v>
      </c>
      <c r="Y54" s="20" t="s">
        <v>80</v>
      </c>
      <c r="Z54" s="20" t="s">
        <v>80</v>
      </c>
      <c r="AA54" s="20" t="s">
        <v>80</v>
      </c>
      <c r="AB54" s="5" t="s">
        <v>80</v>
      </c>
      <c r="AC54" s="5" t="s">
        <v>80</v>
      </c>
      <c r="AD54" s="20"/>
      <c r="AE54" s="20"/>
      <c r="AF54" s="81"/>
      <c r="AG54" s="61">
        <f t="shared" si="2"/>
        <v>0</v>
      </c>
      <c r="AH54" s="62">
        <f t="shared" si="3"/>
        <v>0</v>
      </c>
      <c r="AI54" s="48">
        <f t="shared" si="4"/>
        <v>0</v>
      </c>
      <c r="AJ54" s="69">
        <f t="shared" si="7"/>
        <v>0</v>
      </c>
      <c r="AK54" s="49">
        <f>AJ54+'Juni 24'!AJ54</f>
        <v>15</v>
      </c>
    </row>
    <row r="55" spans="1:37" ht="16" thickBot="1">
      <c r="A55" s="177" t="s">
        <v>73</v>
      </c>
      <c r="B55" s="277"/>
      <c r="C55" s="183"/>
      <c r="D55" s="183"/>
      <c r="E55" s="183"/>
      <c r="F55" s="183"/>
      <c r="G55" s="184"/>
      <c r="H55" s="184"/>
      <c r="I55" s="183"/>
      <c r="J55" s="183"/>
      <c r="K55" s="183"/>
      <c r="L55" s="183"/>
      <c r="M55" s="183"/>
      <c r="N55" s="184"/>
      <c r="O55" s="184"/>
      <c r="P55" s="183"/>
      <c r="Q55" s="183"/>
      <c r="R55" s="183"/>
      <c r="S55" s="183"/>
      <c r="T55" s="183"/>
      <c r="U55" s="184"/>
      <c r="V55" s="184" t="s">
        <v>80</v>
      </c>
      <c r="W55" s="183" t="s">
        <v>80</v>
      </c>
      <c r="X55" s="183" t="s">
        <v>80</v>
      </c>
      <c r="Y55" s="183" t="s">
        <v>80</v>
      </c>
      <c r="Z55" s="183" t="s">
        <v>80</v>
      </c>
      <c r="AA55" s="183" t="s">
        <v>80</v>
      </c>
      <c r="AB55" s="184" t="s">
        <v>80</v>
      </c>
      <c r="AC55" s="184" t="s">
        <v>80</v>
      </c>
      <c r="AD55" s="183"/>
      <c r="AE55" s="183"/>
      <c r="AF55" s="186"/>
      <c r="AG55" s="58">
        <f t="shared" si="2"/>
        <v>0</v>
      </c>
      <c r="AH55" s="59">
        <f t="shared" si="3"/>
        <v>0</v>
      </c>
      <c r="AI55" s="50">
        <f t="shared" si="4"/>
        <v>0</v>
      </c>
      <c r="AJ55" s="51">
        <f t="shared" si="7"/>
        <v>0</v>
      </c>
      <c r="AK55" s="51">
        <f>AJ55+'Juni 24'!AJ55</f>
        <v>15</v>
      </c>
    </row>
    <row r="56" spans="1:37">
      <c r="A56" s="74" t="s">
        <v>8</v>
      </c>
      <c r="B56" s="55"/>
      <c r="C56" s="56"/>
      <c r="D56" s="56"/>
      <c r="E56" s="56"/>
      <c r="F56" s="56"/>
      <c r="G56" s="11"/>
      <c r="H56" s="11">
        <f>COUNTIFS(H3:H55,"9.00")</f>
        <v>0</v>
      </c>
      <c r="I56" s="56"/>
      <c r="J56" s="56"/>
      <c r="K56" s="56"/>
      <c r="L56" s="56"/>
      <c r="M56" s="56"/>
      <c r="N56" s="11"/>
      <c r="O56" s="11">
        <f>COUNTIFS(O3:O55,"9.00")</f>
        <v>0</v>
      </c>
      <c r="P56" s="56"/>
      <c r="Q56" s="56"/>
      <c r="R56" s="56"/>
      <c r="S56" s="56"/>
      <c r="T56" s="56"/>
      <c r="U56" s="11"/>
      <c r="V56" s="11">
        <f>COUNTIFS(V3:V55,"9.00")</f>
        <v>0</v>
      </c>
      <c r="W56" s="56"/>
      <c r="X56" s="56"/>
      <c r="Y56" s="56"/>
      <c r="Z56" s="56"/>
      <c r="AA56" s="56"/>
      <c r="AB56" s="11"/>
      <c r="AC56" s="11">
        <f>COUNTIFS(AC3:AC55,"9.00")</f>
        <v>0</v>
      </c>
      <c r="AD56" s="56"/>
      <c r="AE56" s="56"/>
      <c r="AF56" s="161"/>
    </row>
    <row r="57" spans="1:37">
      <c r="A57" s="274">
        <v>0.4375</v>
      </c>
      <c r="B57" s="61"/>
      <c r="C57" s="62"/>
      <c r="D57" s="62"/>
      <c r="E57" s="62"/>
      <c r="F57" s="62"/>
      <c r="G57" s="39"/>
      <c r="H57" s="39">
        <f>COUNTIFS(H4:H55,"10.30")</f>
        <v>0</v>
      </c>
      <c r="I57" s="62"/>
      <c r="J57" s="62"/>
      <c r="K57" s="62"/>
      <c r="L57" s="62"/>
      <c r="M57" s="62"/>
      <c r="N57" s="39"/>
      <c r="O57" s="39">
        <f>COUNTIFS(O4:O55,"10.30")</f>
        <v>0</v>
      </c>
      <c r="P57" s="62"/>
      <c r="Q57" s="62"/>
      <c r="R57" s="62"/>
      <c r="S57" s="62"/>
      <c r="T57" s="62"/>
      <c r="U57" s="39"/>
      <c r="V57" s="39">
        <f>COUNTIFS(V4:V55,"10.30")</f>
        <v>0</v>
      </c>
      <c r="W57" s="62"/>
      <c r="X57" s="62"/>
      <c r="Y57" s="62"/>
      <c r="Z57" s="62"/>
      <c r="AA57" s="62"/>
      <c r="AB57" s="39"/>
      <c r="AC57" s="39">
        <f>COUNTIFS(AC4:AC55,"10.30")</f>
        <v>0</v>
      </c>
      <c r="AD57" s="62"/>
      <c r="AE57" s="62"/>
      <c r="AF57" s="162"/>
    </row>
    <row r="58" spans="1:37" ht="16" thickBot="1">
      <c r="A58" s="74" t="s">
        <v>9</v>
      </c>
      <c r="B58" s="58"/>
      <c r="C58" s="59"/>
      <c r="D58" s="59"/>
      <c r="E58" s="59"/>
      <c r="F58" s="59"/>
      <c r="G58" s="12">
        <f>COUNTIFS(G3:G55,"18.00")</f>
        <v>0</v>
      </c>
      <c r="H58" s="12">
        <f>COUNTIFS(H3:H55,"18.00")</f>
        <v>0</v>
      </c>
      <c r="I58" s="59"/>
      <c r="J58" s="59"/>
      <c r="K58" s="59"/>
      <c r="L58" s="59"/>
      <c r="M58" s="59"/>
      <c r="N58" s="12">
        <f t="shared" ref="N58:O58" si="8">COUNTIFS(N3:N55,"18.00")</f>
        <v>0</v>
      </c>
      <c r="O58" s="12">
        <f t="shared" si="8"/>
        <v>0</v>
      </c>
      <c r="P58" s="59"/>
      <c r="Q58" s="59"/>
      <c r="R58" s="59"/>
      <c r="S58" s="59"/>
      <c r="T58" s="59"/>
      <c r="U58" s="12">
        <f t="shared" ref="U58:V58" si="9">COUNTIFS(U3:U55,"18.00")</f>
        <v>0</v>
      </c>
      <c r="V58" s="12">
        <f t="shared" si="9"/>
        <v>0</v>
      </c>
      <c r="W58" s="59"/>
      <c r="X58" s="59"/>
      <c r="Y58" s="59"/>
      <c r="Z58" s="59"/>
      <c r="AA58" s="59"/>
      <c r="AB58" s="12">
        <f t="shared" ref="AB58:AC58" si="10">COUNTIFS(AB3:AB55,"18.00")</f>
        <v>0</v>
      </c>
      <c r="AC58" s="12">
        <f t="shared" si="10"/>
        <v>0</v>
      </c>
      <c r="AD58" s="59"/>
      <c r="AE58" s="59"/>
      <c r="AF58" s="104"/>
    </row>
    <row r="60" spans="1:37">
      <c r="A60" t="s">
        <v>72</v>
      </c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60"/>
  <sheetViews>
    <sheetView zoomScaleNormal="100" workbookViewId="0">
      <pane ySplit="2" topLeftCell="A3" activePane="bottomLeft" state="frozen"/>
      <selection activeCell="A4" activeCellId="2" sqref="A21:XFD21 A18:XFD18 A4:XFD4"/>
      <selection pane="bottomLeft" activeCell="A55" sqref="A3:A55"/>
    </sheetView>
  </sheetViews>
  <sheetFormatPr baseColWidth="10" defaultRowHeight="15"/>
  <cols>
    <col min="1" max="1" width="23.33203125" customWidth="1"/>
    <col min="2" max="32" width="3.6640625" customWidth="1"/>
    <col min="33" max="35" width="4.6640625" customWidth="1"/>
  </cols>
  <sheetData>
    <row r="1" spans="1:37" ht="16" thickBot="1">
      <c r="A1" s="346" t="s">
        <v>50</v>
      </c>
      <c r="B1" s="13" t="s">
        <v>4</v>
      </c>
      <c r="C1" s="14" t="s">
        <v>5</v>
      </c>
      <c r="D1" s="2" t="s">
        <v>6</v>
      </c>
      <c r="E1" s="2" t="s">
        <v>7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2" t="s">
        <v>6</v>
      </c>
      <c r="L1" s="2" t="s">
        <v>7</v>
      </c>
      <c r="M1" s="14" t="s">
        <v>1</v>
      </c>
      <c r="N1" s="14" t="s">
        <v>2</v>
      </c>
      <c r="O1" s="14" t="s">
        <v>3</v>
      </c>
      <c r="P1" s="2" t="s">
        <v>4</v>
      </c>
      <c r="Q1" s="14" t="s">
        <v>5</v>
      </c>
      <c r="R1" s="2" t="s">
        <v>6</v>
      </c>
      <c r="S1" s="2" t="s">
        <v>7</v>
      </c>
      <c r="T1" s="14" t="s">
        <v>1</v>
      </c>
      <c r="U1" s="14" t="s">
        <v>2</v>
      </c>
      <c r="V1" s="14" t="s">
        <v>3</v>
      </c>
      <c r="W1" s="14" t="s">
        <v>4</v>
      </c>
      <c r="X1" s="14" t="s">
        <v>5</v>
      </c>
      <c r="Y1" s="2" t="s">
        <v>6</v>
      </c>
      <c r="Z1" s="2" t="s">
        <v>7</v>
      </c>
      <c r="AA1" s="14" t="s">
        <v>1</v>
      </c>
      <c r="AB1" s="14" t="s">
        <v>2</v>
      </c>
      <c r="AC1" s="14" t="s">
        <v>3</v>
      </c>
      <c r="AD1" s="14" t="s">
        <v>4</v>
      </c>
      <c r="AE1" s="14" t="s">
        <v>5</v>
      </c>
      <c r="AF1" s="30" t="s">
        <v>6</v>
      </c>
      <c r="AG1" s="42"/>
      <c r="AH1" s="42"/>
      <c r="AI1" s="42"/>
      <c r="AJ1" s="42"/>
      <c r="AK1" s="42"/>
    </row>
    <row r="2" spans="1:37" ht="16" thickBot="1">
      <c r="A2" s="346"/>
      <c r="B2" s="79">
        <v>1</v>
      </c>
      <c r="C2" s="72">
        <v>2</v>
      </c>
      <c r="D2" s="3">
        <v>3</v>
      </c>
      <c r="E2" s="3">
        <v>4</v>
      </c>
      <c r="F2" s="72">
        <v>5</v>
      </c>
      <c r="G2" s="181">
        <v>6</v>
      </c>
      <c r="H2" s="181">
        <v>7</v>
      </c>
      <c r="I2" s="181">
        <v>8</v>
      </c>
      <c r="J2" s="181">
        <v>9</v>
      </c>
      <c r="K2" s="3">
        <v>10</v>
      </c>
      <c r="L2" s="3">
        <v>11</v>
      </c>
      <c r="M2" s="181">
        <v>12</v>
      </c>
      <c r="N2" s="72">
        <v>13</v>
      </c>
      <c r="O2" s="72">
        <v>14</v>
      </c>
      <c r="P2" s="3">
        <v>15</v>
      </c>
      <c r="Q2" s="72">
        <v>16</v>
      </c>
      <c r="R2" s="3">
        <v>17</v>
      </c>
      <c r="S2" s="3">
        <v>18</v>
      </c>
      <c r="T2" s="72">
        <v>19</v>
      </c>
      <c r="U2" s="72">
        <v>20</v>
      </c>
      <c r="V2" s="181">
        <v>21</v>
      </c>
      <c r="W2" s="72">
        <v>22</v>
      </c>
      <c r="X2" s="72">
        <v>23</v>
      </c>
      <c r="Y2" s="3">
        <v>24</v>
      </c>
      <c r="Z2" s="3">
        <v>25</v>
      </c>
      <c r="AA2" s="72">
        <v>26</v>
      </c>
      <c r="AB2" s="181">
        <v>27</v>
      </c>
      <c r="AC2" s="72">
        <v>28</v>
      </c>
      <c r="AD2" s="72">
        <v>29</v>
      </c>
      <c r="AE2" s="181">
        <v>30</v>
      </c>
      <c r="AF2" s="330">
        <v>31</v>
      </c>
      <c r="AG2" s="148" t="s">
        <v>8</v>
      </c>
      <c r="AH2" s="324">
        <v>0.4375</v>
      </c>
      <c r="AI2" s="149" t="s">
        <v>9</v>
      </c>
      <c r="AJ2" s="146" t="s">
        <v>10</v>
      </c>
      <c r="AK2" s="146" t="s">
        <v>13</v>
      </c>
    </row>
    <row r="3" spans="1:37">
      <c r="A3" s="96" t="s">
        <v>51</v>
      </c>
      <c r="B3" s="17"/>
      <c r="C3" s="18"/>
      <c r="D3" s="4"/>
      <c r="E3" s="4"/>
      <c r="F3" s="18"/>
      <c r="G3" s="18"/>
      <c r="H3" s="18"/>
      <c r="I3" s="18"/>
      <c r="J3" s="18"/>
      <c r="K3" s="4"/>
      <c r="L3" s="4"/>
      <c r="M3" s="18"/>
      <c r="N3" s="18"/>
      <c r="O3" s="18"/>
      <c r="P3" s="4"/>
      <c r="Q3" s="18"/>
      <c r="R3" s="4"/>
      <c r="S3" s="4"/>
      <c r="T3" s="18"/>
      <c r="U3" s="18"/>
      <c r="V3" s="18"/>
      <c r="W3" s="18"/>
      <c r="X3" s="18"/>
      <c r="Y3" s="4"/>
      <c r="Z3" s="4"/>
      <c r="AA3" s="18"/>
      <c r="AB3" s="18"/>
      <c r="AC3" s="18"/>
      <c r="AD3" s="18"/>
      <c r="AE3" s="18"/>
      <c r="AF3" s="287"/>
      <c r="AG3" s="55">
        <f t="shared" ref="AG3:AG34" si="0">COUNTIFS(B3:AF3,"9.00")</f>
        <v>0</v>
      </c>
      <c r="AH3" s="56">
        <f t="shared" ref="AH3:AH34" si="1">COUNTIFS(B3:AF3,"10.30")</f>
        <v>0</v>
      </c>
      <c r="AI3" s="57">
        <f t="shared" ref="AI3:AI34" si="2">COUNTIFS(B3:AF3,"18.00")</f>
        <v>0</v>
      </c>
      <c r="AJ3" s="52">
        <f>SUM(AG3:AI3)</f>
        <v>0</v>
      </c>
      <c r="AK3" s="52">
        <f>AJ3+'Juli 24'!AK3</f>
        <v>18</v>
      </c>
    </row>
    <row r="4" spans="1:37">
      <c r="A4" s="70" t="s">
        <v>52</v>
      </c>
      <c r="B4" s="15"/>
      <c r="C4" s="16"/>
      <c r="D4" s="5"/>
      <c r="E4" s="5"/>
      <c r="F4" s="16"/>
      <c r="G4" s="16"/>
      <c r="H4" s="16"/>
      <c r="I4" s="16"/>
      <c r="J4" s="16"/>
      <c r="K4" s="5"/>
      <c r="L4" s="5"/>
      <c r="M4" s="16"/>
      <c r="N4" s="16"/>
      <c r="O4" s="16"/>
      <c r="P4" s="5"/>
      <c r="Q4" s="16"/>
      <c r="R4" s="5"/>
      <c r="S4" s="5"/>
      <c r="T4" s="16"/>
      <c r="U4" s="16"/>
      <c r="V4" s="16"/>
      <c r="W4" s="16"/>
      <c r="X4" s="16"/>
      <c r="Y4" s="5"/>
      <c r="Z4" s="5"/>
      <c r="AA4" s="16"/>
      <c r="AB4" s="16"/>
      <c r="AC4" s="16"/>
      <c r="AD4" s="16"/>
      <c r="AE4" s="16"/>
      <c r="AF4" s="64"/>
      <c r="AG4" s="61">
        <f t="shared" si="0"/>
        <v>0</v>
      </c>
      <c r="AH4" s="62">
        <f t="shared" si="1"/>
        <v>0</v>
      </c>
      <c r="AI4" s="48">
        <f t="shared" si="2"/>
        <v>0</v>
      </c>
      <c r="AJ4" s="49">
        <f t="shared" ref="AJ4:AJ55" si="3">SUM(AG4:AI4)</f>
        <v>0</v>
      </c>
      <c r="AK4" s="49">
        <f>AJ4+'Juli 24'!AK4</f>
        <v>18</v>
      </c>
    </row>
    <row r="5" spans="1:37">
      <c r="A5" s="70" t="s">
        <v>46</v>
      </c>
      <c r="B5" s="15"/>
      <c r="C5" s="16"/>
      <c r="D5" s="5"/>
      <c r="E5" s="5"/>
      <c r="F5" s="16"/>
      <c r="G5" s="16"/>
      <c r="H5" s="16"/>
      <c r="I5" s="16"/>
      <c r="J5" s="16"/>
      <c r="K5" s="5"/>
      <c r="L5" s="5"/>
      <c r="M5" s="16"/>
      <c r="N5" s="16"/>
      <c r="O5" s="16"/>
      <c r="P5" s="5"/>
      <c r="Q5" s="16"/>
      <c r="R5" s="5"/>
      <c r="S5" s="5"/>
      <c r="T5" s="16"/>
      <c r="U5" s="16"/>
      <c r="V5" s="16"/>
      <c r="W5" s="16"/>
      <c r="X5" s="16"/>
      <c r="Y5" s="5"/>
      <c r="Z5" s="5"/>
      <c r="AA5" s="16"/>
      <c r="AB5" s="16"/>
      <c r="AC5" s="16"/>
      <c r="AD5" s="16"/>
      <c r="AE5" s="16"/>
      <c r="AF5" s="64"/>
      <c r="AG5" s="61">
        <f t="shared" si="0"/>
        <v>0</v>
      </c>
      <c r="AH5" s="62">
        <f t="shared" si="1"/>
        <v>0</v>
      </c>
      <c r="AI5" s="48">
        <f t="shared" si="2"/>
        <v>0</v>
      </c>
      <c r="AJ5" s="49">
        <f t="shared" si="3"/>
        <v>0</v>
      </c>
      <c r="AK5" s="49">
        <f>AJ5+'Juli 24'!AK5</f>
        <v>18</v>
      </c>
    </row>
    <row r="6" spans="1:37">
      <c r="A6" s="70" t="s">
        <v>41</v>
      </c>
      <c r="B6" s="15"/>
      <c r="C6" s="16"/>
      <c r="D6" s="5"/>
      <c r="E6" s="5"/>
      <c r="F6" s="16"/>
      <c r="G6" s="16"/>
      <c r="H6" s="16"/>
      <c r="I6" s="16"/>
      <c r="J6" s="16"/>
      <c r="K6" s="5"/>
      <c r="L6" s="5"/>
      <c r="M6" s="16"/>
      <c r="N6" s="16"/>
      <c r="O6" s="16"/>
      <c r="P6" s="5"/>
      <c r="Q6" s="16"/>
      <c r="R6" s="5"/>
      <c r="S6" s="5"/>
      <c r="T6" s="16"/>
      <c r="U6" s="16"/>
      <c r="V6" s="16"/>
      <c r="W6" s="16"/>
      <c r="X6" s="16"/>
      <c r="Y6" s="5"/>
      <c r="Z6" s="5"/>
      <c r="AA6" s="16"/>
      <c r="AB6" s="16"/>
      <c r="AC6" s="16"/>
      <c r="AD6" s="16"/>
      <c r="AE6" s="16"/>
      <c r="AF6" s="64"/>
      <c r="AG6" s="61">
        <f t="shared" si="0"/>
        <v>0</v>
      </c>
      <c r="AH6" s="62">
        <f t="shared" si="1"/>
        <v>0</v>
      </c>
      <c r="AI6" s="48">
        <f t="shared" si="2"/>
        <v>0</v>
      </c>
      <c r="AJ6" s="49">
        <f t="shared" si="3"/>
        <v>0</v>
      </c>
      <c r="AK6" s="49">
        <f>AJ6+'Juli 24'!AK6</f>
        <v>17</v>
      </c>
    </row>
    <row r="7" spans="1:37">
      <c r="A7" s="71" t="s">
        <v>25</v>
      </c>
      <c r="B7" s="15"/>
      <c r="C7" s="16"/>
      <c r="D7" s="5"/>
      <c r="E7" s="5"/>
      <c r="F7" s="16"/>
      <c r="G7" s="16"/>
      <c r="H7" s="16"/>
      <c r="I7" s="16"/>
      <c r="J7" s="16"/>
      <c r="K7" s="5"/>
      <c r="L7" s="5"/>
      <c r="M7" s="16"/>
      <c r="N7" s="16"/>
      <c r="O7" s="16"/>
      <c r="P7" s="5"/>
      <c r="Q7" s="16"/>
      <c r="R7" s="5"/>
      <c r="S7" s="5"/>
      <c r="T7" s="16"/>
      <c r="U7" s="16"/>
      <c r="V7" s="16"/>
      <c r="W7" s="16"/>
      <c r="X7" s="16"/>
      <c r="Y7" s="5"/>
      <c r="Z7" s="5"/>
      <c r="AA7" s="16"/>
      <c r="AB7" s="16"/>
      <c r="AC7" s="16"/>
      <c r="AD7" s="16"/>
      <c r="AE7" s="16"/>
      <c r="AF7" s="64"/>
      <c r="AG7" s="61">
        <f t="shared" si="0"/>
        <v>0</v>
      </c>
      <c r="AH7" s="62">
        <f t="shared" si="1"/>
        <v>0</v>
      </c>
      <c r="AI7" s="48">
        <f t="shared" si="2"/>
        <v>0</v>
      </c>
      <c r="AJ7" s="49">
        <f t="shared" si="3"/>
        <v>0</v>
      </c>
      <c r="AK7" s="49">
        <f>AJ7+'Juli 24'!AK7</f>
        <v>18</v>
      </c>
    </row>
    <row r="8" spans="1:37">
      <c r="A8" s="70" t="s">
        <v>101</v>
      </c>
      <c r="B8" s="15"/>
      <c r="C8" s="16"/>
      <c r="D8" s="5"/>
      <c r="E8" s="5"/>
      <c r="F8" s="16"/>
      <c r="G8" s="16"/>
      <c r="H8" s="16"/>
      <c r="I8" s="16"/>
      <c r="J8" s="16"/>
      <c r="K8" s="5"/>
      <c r="L8" s="5"/>
      <c r="M8" s="16"/>
      <c r="N8" s="16"/>
      <c r="O8" s="16"/>
      <c r="P8" s="5"/>
      <c r="Q8" s="16"/>
      <c r="R8" s="5"/>
      <c r="S8" s="5"/>
      <c r="T8" s="16"/>
      <c r="U8" s="16"/>
      <c r="V8" s="16"/>
      <c r="W8" s="16"/>
      <c r="X8" s="16"/>
      <c r="Y8" s="5"/>
      <c r="Z8" s="5"/>
      <c r="AA8" s="16"/>
      <c r="AB8" s="16"/>
      <c r="AC8" s="16"/>
      <c r="AD8" s="16"/>
      <c r="AE8" s="16"/>
      <c r="AF8" s="64"/>
      <c r="AG8" s="61">
        <f t="shared" si="0"/>
        <v>0</v>
      </c>
      <c r="AH8" s="62">
        <f t="shared" si="1"/>
        <v>0</v>
      </c>
      <c r="AI8" s="48">
        <f t="shared" si="2"/>
        <v>0</v>
      </c>
      <c r="AJ8" s="49">
        <f t="shared" si="3"/>
        <v>0</v>
      </c>
      <c r="AK8" s="49">
        <f>AJ8+'Juli 24'!AK8</f>
        <v>18</v>
      </c>
    </row>
    <row r="9" spans="1:37">
      <c r="A9" s="70" t="s">
        <v>42</v>
      </c>
      <c r="B9" s="15"/>
      <c r="C9" s="16"/>
      <c r="D9" s="5"/>
      <c r="E9" s="5"/>
      <c r="F9" s="16"/>
      <c r="G9" s="16"/>
      <c r="H9" s="16"/>
      <c r="I9" s="16"/>
      <c r="J9" s="16"/>
      <c r="K9" s="5"/>
      <c r="L9" s="5"/>
      <c r="M9" s="16"/>
      <c r="N9" s="16"/>
      <c r="O9" s="16"/>
      <c r="P9" s="5"/>
      <c r="Q9" s="16"/>
      <c r="R9" s="5"/>
      <c r="S9" s="5"/>
      <c r="T9" s="16"/>
      <c r="U9" s="16"/>
      <c r="V9" s="16"/>
      <c r="W9" s="16"/>
      <c r="X9" s="16"/>
      <c r="Y9" s="5"/>
      <c r="Z9" s="5"/>
      <c r="AA9" s="16"/>
      <c r="AB9" s="16"/>
      <c r="AC9" s="16"/>
      <c r="AD9" s="16"/>
      <c r="AE9" s="16"/>
      <c r="AF9" s="64"/>
      <c r="AG9" s="61">
        <f t="shared" si="0"/>
        <v>0</v>
      </c>
      <c r="AH9" s="62">
        <f t="shared" si="1"/>
        <v>0</v>
      </c>
      <c r="AI9" s="48">
        <f t="shared" si="2"/>
        <v>0</v>
      </c>
      <c r="AJ9" s="49">
        <f t="shared" si="3"/>
        <v>0</v>
      </c>
      <c r="AK9" s="49">
        <f>AJ9+'Juli 24'!AK9</f>
        <v>15</v>
      </c>
    </row>
    <row r="10" spans="1:37">
      <c r="A10" s="70" t="s">
        <v>53</v>
      </c>
      <c r="B10" s="15"/>
      <c r="C10" s="16"/>
      <c r="D10" s="5"/>
      <c r="E10" s="5"/>
      <c r="F10" s="16"/>
      <c r="G10" s="16"/>
      <c r="H10" s="16"/>
      <c r="I10" s="16"/>
      <c r="J10" s="16"/>
      <c r="K10" s="5"/>
      <c r="L10" s="5"/>
      <c r="M10" s="16"/>
      <c r="N10" s="16"/>
      <c r="O10" s="16"/>
      <c r="P10" s="5"/>
      <c r="Q10" s="16"/>
      <c r="R10" s="5"/>
      <c r="S10" s="5"/>
      <c r="T10" s="16"/>
      <c r="U10" s="16"/>
      <c r="V10" s="16"/>
      <c r="W10" s="16"/>
      <c r="X10" s="16"/>
      <c r="Y10" s="5"/>
      <c r="Z10" s="5"/>
      <c r="AA10" s="16"/>
      <c r="AB10" s="16"/>
      <c r="AC10" s="16"/>
      <c r="AD10" s="16"/>
      <c r="AE10" s="16"/>
      <c r="AF10" s="64"/>
      <c r="AG10" s="61">
        <f t="shared" si="0"/>
        <v>0</v>
      </c>
      <c r="AH10" s="62">
        <f t="shared" si="1"/>
        <v>0</v>
      </c>
      <c r="AI10" s="48">
        <f t="shared" si="2"/>
        <v>0</v>
      </c>
      <c r="AJ10" s="49">
        <f t="shared" si="3"/>
        <v>0</v>
      </c>
      <c r="AK10" s="49">
        <f>AJ10+'Juli 24'!AK10</f>
        <v>15</v>
      </c>
    </row>
    <row r="11" spans="1:37">
      <c r="A11" s="70" t="s">
        <v>39</v>
      </c>
      <c r="B11" s="15"/>
      <c r="C11" s="16"/>
      <c r="D11" s="5"/>
      <c r="E11" s="5"/>
      <c r="F11" s="16"/>
      <c r="G11" s="16"/>
      <c r="H11" s="16"/>
      <c r="I11" s="16"/>
      <c r="J11" s="16"/>
      <c r="K11" s="5"/>
      <c r="L11" s="5"/>
      <c r="M11" s="16"/>
      <c r="N11" s="16"/>
      <c r="O11" s="16"/>
      <c r="P11" s="5"/>
      <c r="Q11" s="16"/>
      <c r="R11" s="5"/>
      <c r="S11" s="5"/>
      <c r="T11" s="16"/>
      <c r="U11" s="16"/>
      <c r="V11" s="16"/>
      <c r="W11" s="16"/>
      <c r="X11" s="16"/>
      <c r="Y11" s="5"/>
      <c r="Z11" s="5"/>
      <c r="AA11" s="16"/>
      <c r="AB11" s="16"/>
      <c r="AC11" s="16"/>
      <c r="AD11" s="16"/>
      <c r="AE11" s="16"/>
      <c r="AF11" s="64"/>
      <c r="AG11" s="61">
        <f t="shared" si="0"/>
        <v>0</v>
      </c>
      <c r="AH11" s="62">
        <f t="shared" si="1"/>
        <v>0</v>
      </c>
      <c r="AI11" s="48">
        <f t="shared" si="2"/>
        <v>0</v>
      </c>
      <c r="AJ11" s="49">
        <f t="shared" si="3"/>
        <v>0</v>
      </c>
      <c r="AK11" s="49">
        <f>AJ11+'Juli 24'!AK11</f>
        <v>15</v>
      </c>
    </row>
    <row r="12" spans="1:37">
      <c r="A12" s="70" t="s">
        <v>38</v>
      </c>
      <c r="B12" s="15"/>
      <c r="C12" s="16"/>
      <c r="D12" s="5"/>
      <c r="E12" s="5"/>
      <c r="F12" s="16"/>
      <c r="G12" s="16"/>
      <c r="H12" s="16"/>
      <c r="I12" s="16"/>
      <c r="J12" s="16"/>
      <c r="K12" s="5"/>
      <c r="L12" s="5"/>
      <c r="M12" s="16"/>
      <c r="N12" s="16"/>
      <c r="O12" s="16"/>
      <c r="P12" s="5"/>
      <c r="Q12" s="16"/>
      <c r="R12" s="5"/>
      <c r="S12" s="5"/>
      <c r="T12" s="16"/>
      <c r="U12" s="16"/>
      <c r="V12" s="16"/>
      <c r="W12" s="16"/>
      <c r="X12" s="16"/>
      <c r="Y12" s="5"/>
      <c r="Z12" s="5"/>
      <c r="AA12" s="16"/>
      <c r="AB12" s="16"/>
      <c r="AC12" s="16"/>
      <c r="AD12" s="16"/>
      <c r="AE12" s="16"/>
      <c r="AF12" s="64"/>
      <c r="AG12" s="61">
        <f t="shared" si="0"/>
        <v>0</v>
      </c>
      <c r="AH12" s="62">
        <f t="shared" si="1"/>
        <v>0</v>
      </c>
      <c r="AI12" s="48">
        <f t="shared" si="2"/>
        <v>0</v>
      </c>
      <c r="AJ12" s="49">
        <f t="shared" si="3"/>
        <v>0</v>
      </c>
      <c r="AK12" s="49">
        <f>AJ12+'Juli 24'!AK12</f>
        <v>15</v>
      </c>
    </row>
    <row r="13" spans="1:37">
      <c r="A13" s="70" t="s">
        <v>54</v>
      </c>
      <c r="B13" s="15"/>
      <c r="C13" s="16"/>
      <c r="D13" s="5"/>
      <c r="E13" s="5"/>
      <c r="F13" s="16"/>
      <c r="G13" s="16"/>
      <c r="H13" s="16"/>
      <c r="I13" s="16"/>
      <c r="J13" s="16"/>
      <c r="K13" s="5"/>
      <c r="L13" s="5"/>
      <c r="M13" s="16"/>
      <c r="N13" s="16"/>
      <c r="O13" s="16"/>
      <c r="P13" s="5"/>
      <c r="Q13" s="16"/>
      <c r="R13" s="5"/>
      <c r="S13" s="5"/>
      <c r="T13" s="16"/>
      <c r="U13" s="16"/>
      <c r="V13" s="16"/>
      <c r="W13" s="16"/>
      <c r="X13" s="16"/>
      <c r="Y13" s="5"/>
      <c r="Z13" s="5"/>
      <c r="AA13" s="16"/>
      <c r="AB13" s="16"/>
      <c r="AC13" s="16"/>
      <c r="AD13" s="16"/>
      <c r="AE13" s="16"/>
      <c r="AF13" s="64"/>
      <c r="AG13" s="61">
        <f t="shared" si="0"/>
        <v>0</v>
      </c>
      <c r="AH13" s="62">
        <f t="shared" si="1"/>
        <v>0</v>
      </c>
      <c r="AI13" s="48">
        <f t="shared" si="2"/>
        <v>0</v>
      </c>
      <c r="AJ13" s="49">
        <f t="shared" si="3"/>
        <v>0</v>
      </c>
      <c r="AK13" s="49">
        <f>AJ13+'Juli 24'!AK13</f>
        <v>15</v>
      </c>
    </row>
    <row r="14" spans="1:37">
      <c r="A14" s="71" t="s">
        <v>26</v>
      </c>
      <c r="B14" s="15"/>
      <c r="C14" s="16"/>
      <c r="D14" s="5"/>
      <c r="E14" s="5"/>
      <c r="F14" s="16"/>
      <c r="G14" s="16"/>
      <c r="H14" s="16"/>
      <c r="I14" s="16"/>
      <c r="J14" s="16"/>
      <c r="K14" s="5"/>
      <c r="L14" s="5"/>
      <c r="M14" s="16"/>
      <c r="N14" s="16"/>
      <c r="O14" s="16"/>
      <c r="P14" s="5"/>
      <c r="Q14" s="16"/>
      <c r="R14" s="5"/>
      <c r="S14" s="5"/>
      <c r="T14" s="16"/>
      <c r="U14" s="16"/>
      <c r="V14" s="16"/>
      <c r="W14" s="16"/>
      <c r="X14" s="16"/>
      <c r="Y14" s="5"/>
      <c r="Z14" s="5"/>
      <c r="AA14" s="16"/>
      <c r="AB14" s="16"/>
      <c r="AC14" s="16"/>
      <c r="AD14" s="16"/>
      <c r="AE14" s="16"/>
      <c r="AF14" s="64"/>
      <c r="AG14" s="61">
        <f t="shared" si="0"/>
        <v>0</v>
      </c>
      <c r="AH14" s="62">
        <f t="shared" si="1"/>
        <v>0</v>
      </c>
      <c r="AI14" s="48">
        <f t="shared" si="2"/>
        <v>0</v>
      </c>
      <c r="AJ14" s="49">
        <f t="shared" si="3"/>
        <v>0</v>
      </c>
      <c r="AK14" s="49">
        <f>AJ14+'Juli 24'!AK14</f>
        <v>15</v>
      </c>
    </row>
    <row r="15" spans="1:37">
      <c r="A15" s="70" t="s">
        <v>78</v>
      </c>
      <c r="B15" s="15"/>
      <c r="C15" s="16"/>
      <c r="D15" s="5"/>
      <c r="E15" s="5"/>
      <c r="F15" s="16"/>
      <c r="G15" s="16"/>
      <c r="H15" s="16"/>
      <c r="I15" s="16"/>
      <c r="J15" s="16"/>
      <c r="K15" s="5"/>
      <c r="L15" s="5"/>
      <c r="M15" s="16"/>
      <c r="N15" s="16"/>
      <c r="O15" s="16"/>
      <c r="P15" s="5"/>
      <c r="Q15" s="16"/>
      <c r="R15" s="5"/>
      <c r="S15" s="5"/>
      <c r="T15" s="16"/>
      <c r="U15" s="16"/>
      <c r="V15" s="16"/>
      <c r="W15" s="16"/>
      <c r="X15" s="16"/>
      <c r="Y15" s="5"/>
      <c r="Z15" s="5"/>
      <c r="AA15" s="16"/>
      <c r="AB15" s="16"/>
      <c r="AC15" s="16"/>
      <c r="AD15" s="16"/>
      <c r="AE15" s="16"/>
      <c r="AF15" s="64"/>
      <c r="AG15" s="61">
        <f t="shared" si="0"/>
        <v>0</v>
      </c>
      <c r="AH15" s="62">
        <f t="shared" si="1"/>
        <v>0</v>
      </c>
      <c r="AI15" s="48">
        <f t="shared" si="2"/>
        <v>0</v>
      </c>
      <c r="AJ15" s="49">
        <f t="shared" si="3"/>
        <v>0</v>
      </c>
      <c r="AK15" s="49">
        <f>AJ15+'Juli 24'!AK15</f>
        <v>15</v>
      </c>
    </row>
    <row r="16" spans="1:37">
      <c r="A16" s="169" t="s">
        <v>76</v>
      </c>
      <c r="B16" s="15"/>
      <c r="C16" s="16"/>
      <c r="D16" s="5"/>
      <c r="E16" s="5"/>
      <c r="F16" s="16"/>
      <c r="G16" s="16"/>
      <c r="H16" s="16"/>
      <c r="I16" s="16"/>
      <c r="J16" s="16"/>
      <c r="K16" s="5"/>
      <c r="L16" s="5"/>
      <c r="M16" s="16"/>
      <c r="N16" s="16"/>
      <c r="O16" s="16"/>
      <c r="P16" s="5"/>
      <c r="Q16" s="16"/>
      <c r="R16" s="5"/>
      <c r="S16" s="5"/>
      <c r="T16" s="16"/>
      <c r="U16" s="16"/>
      <c r="V16" s="16"/>
      <c r="W16" s="16"/>
      <c r="X16" s="16"/>
      <c r="Y16" s="5"/>
      <c r="Z16" s="5"/>
      <c r="AA16" s="16"/>
      <c r="AB16" s="16"/>
      <c r="AC16" s="16"/>
      <c r="AD16" s="16"/>
      <c r="AE16" s="16"/>
      <c r="AF16" s="64"/>
      <c r="AG16" s="61">
        <f t="shared" si="0"/>
        <v>0</v>
      </c>
      <c r="AH16" s="62">
        <f t="shared" si="1"/>
        <v>0</v>
      </c>
      <c r="AI16" s="48">
        <f t="shared" si="2"/>
        <v>0</v>
      </c>
      <c r="AJ16" s="49">
        <f t="shared" si="3"/>
        <v>0</v>
      </c>
      <c r="AK16" s="49">
        <f>AJ16+'Juli 24'!AK16</f>
        <v>15</v>
      </c>
    </row>
    <row r="17" spans="1:37">
      <c r="A17" s="70" t="s">
        <v>55</v>
      </c>
      <c r="B17" s="15"/>
      <c r="C17" s="16"/>
      <c r="D17" s="5"/>
      <c r="E17" s="5"/>
      <c r="F17" s="16"/>
      <c r="G17" s="16"/>
      <c r="H17" s="16"/>
      <c r="I17" s="16"/>
      <c r="J17" s="16"/>
      <c r="K17" s="5"/>
      <c r="L17" s="5"/>
      <c r="M17" s="16"/>
      <c r="N17" s="16"/>
      <c r="O17" s="16"/>
      <c r="P17" s="5"/>
      <c r="Q17" s="16"/>
      <c r="R17" s="5"/>
      <c r="S17" s="5"/>
      <c r="T17" s="16"/>
      <c r="U17" s="16"/>
      <c r="V17" s="16"/>
      <c r="W17" s="16"/>
      <c r="X17" s="16"/>
      <c r="Y17" s="5"/>
      <c r="Z17" s="5"/>
      <c r="AA17" s="16"/>
      <c r="AB17" s="16"/>
      <c r="AC17" s="16"/>
      <c r="AD17" s="16"/>
      <c r="AE17" s="16"/>
      <c r="AF17" s="64"/>
      <c r="AG17" s="61">
        <f t="shared" si="0"/>
        <v>0</v>
      </c>
      <c r="AH17" s="62">
        <f t="shared" si="1"/>
        <v>0</v>
      </c>
      <c r="AI17" s="48">
        <f t="shared" si="2"/>
        <v>0</v>
      </c>
      <c r="AJ17" s="49">
        <f t="shared" si="3"/>
        <v>0</v>
      </c>
      <c r="AK17" s="49">
        <f>AJ17+'Juli 24'!AK17</f>
        <v>15</v>
      </c>
    </row>
    <row r="18" spans="1:37">
      <c r="A18" s="70" t="s">
        <v>92</v>
      </c>
      <c r="B18" s="15"/>
      <c r="C18" s="16"/>
      <c r="D18" s="5"/>
      <c r="E18" s="5"/>
      <c r="F18" s="16"/>
      <c r="G18" s="16"/>
      <c r="H18" s="16"/>
      <c r="I18" s="16"/>
      <c r="J18" s="16"/>
      <c r="K18" s="5"/>
      <c r="L18" s="5"/>
      <c r="M18" s="16"/>
      <c r="N18" s="16"/>
      <c r="O18" s="16"/>
      <c r="P18" s="5"/>
      <c r="Q18" s="16"/>
      <c r="R18" s="5"/>
      <c r="S18" s="5"/>
      <c r="T18" s="16"/>
      <c r="U18" s="16"/>
      <c r="V18" s="16"/>
      <c r="W18" s="16"/>
      <c r="X18" s="16"/>
      <c r="Y18" s="5"/>
      <c r="Z18" s="5"/>
      <c r="AA18" s="16"/>
      <c r="AB18" s="16"/>
      <c r="AC18" s="16"/>
      <c r="AD18" s="16"/>
      <c r="AE18" s="16"/>
      <c r="AF18" s="64"/>
      <c r="AG18" s="61">
        <f t="shared" si="0"/>
        <v>0</v>
      </c>
      <c r="AH18" s="62">
        <f t="shared" si="1"/>
        <v>0</v>
      </c>
      <c r="AI18" s="48">
        <f t="shared" si="2"/>
        <v>0</v>
      </c>
      <c r="AJ18" s="49">
        <f t="shared" si="3"/>
        <v>0</v>
      </c>
      <c r="AK18" s="49">
        <f>AJ18+'Juli 24'!AK18</f>
        <v>11</v>
      </c>
    </row>
    <row r="19" spans="1:37">
      <c r="A19" s="71" t="s">
        <v>27</v>
      </c>
      <c r="B19" s="15"/>
      <c r="C19" s="16"/>
      <c r="D19" s="5"/>
      <c r="E19" s="5"/>
      <c r="F19" s="16"/>
      <c r="G19" s="16"/>
      <c r="H19" s="16"/>
      <c r="I19" s="16"/>
      <c r="J19" s="16"/>
      <c r="K19" s="5"/>
      <c r="L19" s="5"/>
      <c r="M19" s="16"/>
      <c r="N19" s="16"/>
      <c r="O19" s="16"/>
      <c r="P19" s="5"/>
      <c r="Q19" s="16"/>
      <c r="R19" s="5"/>
      <c r="S19" s="5"/>
      <c r="T19" s="16"/>
      <c r="U19" s="16"/>
      <c r="V19" s="16"/>
      <c r="W19" s="16"/>
      <c r="X19" s="16"/>
      <c r="Y19" s="5"/>
      <c r="Z19" s="5"/>
      <c r="AA19" s="16"/>
      <c r="AB19" s="16"/>
      <c r="AC19" s="16"/>
      <c r="AD19" s="16"/>
      <c r="AE19" s="16"/>
      <c r="AF19" s="64"/>
      <c r="AG19" s="61">
        <f t="shared" si="0"/>
        <v>0</v>
      </c>
      <c r="AH19" s="62">
        <f t="shared" si="1"/>
        <v>0</v>
      </c>
      <c r="AI19" s="48">
        <f t="shared" si="2"/>
        <v>0</v>
      </c>
      <c r="AJ19" s="49">
        <f t="shared" si="3"/>
        <v>0</v>
      </c>
      <c r="AK19" s="49">
        <f>AJ19+'Juli 24'!AK19</f>
        <v>14</v>
      </c>
    </row>
    <row r="20" spans="1:37">
      <c r="A20" s="71" t="s">
        <v>28</v>
      </c>
      <c r="B20" s="15"/>
      <c r="C20" s="16"/>
      <c r="D20" s="5"/>
      <c r="E20" s="5"/>
      <c r="F20" s="16"/>
      <c r="G20" s="16"/>
      <c r="H20" s="16"/>
      <c r="I20" s="16"/>
      <c r="J20" s="16"/>
      <c r="K20" s="5"/>
      <c r="L20" s="5"/>
      <c r="M20" s="16"/>
      <c r="N20" s="16"/>
      <c r="O20" s="16"/>
      <c r="P20" s="5"/>
      <c r="Q20" s="16"/>
      <c r="R20" s="5"/>
      <c r="S20" s="5"/>
      <c r="T20" s="16"/>
      <c r="U20" s="16"/>
      <c r="V20" s="16"/>
      <c r="W20" s="16"/>
      <c r="X20" s="16"/>
      <c r="Y20" s="5"/>
      <c r="Z20" s="5"/>
      <c r="AA20" s="16"/>
      <c r="AB20" s="16"/>
      <c r="AC20" s="16"/>
      <c r="AD20" s="16"/>
      <c r="AE20" s="16"/>
      <c r="AF20" s="64"/>
      <c r="AG20" s="61">
        <f t="shared" si="0"/>
        <v>0</v>
      </c>
      <c r="AH20" s="62">
        <f t="shared" si="1"/>
        <v>0</v>
      </c>
      <c r="AI20" s="48">
        <f t="shared" si="2"/>
        <v>0</v>
      </c>
      <c r="AJ20" s="49">
        <f t="shared" si="3"/>
        <v>0</v>
      </c>
      <c r="AK20" s="49">
        <f>AJ20+'Juli 24'!AK20</f>
        <v>15</v>
      </c>
    </row>
    <row r="21" spans="1:37">
      <c r="A21" s="70" t="s">
        <v>91</v>
      </c>
      <c r="B21" s="15"/>
      <c r="C21" s="16"/>
      <c r="D21" s="5"/>
      <c r="E21" s="5"/>
      <c r="F21" s="16"/>
      <c r="G21" s="16"/>
      <c r="H21" s="16"/>
      <c r="I21" s="16"/>
      <c r="J21" s="16"/>
      <c r="K21" s="5"/>
      <c r="L21" s="5"/>
      <c r="M21" s="16"/>
      <c r="N21" s="16"/>
      <c r="O21" s="16"/>
      <c r="P21" s="5"/>
      <c r="Q21" s="16"/>
      <c r="R21" s="5"/>
      <c r="S21" s="5"/>
      <c r="T21" s="16"/>
      <c r="U21" s="16"/>
      <c r="V21" s="16"/>
      <c r="W21" s="16"/>
      <c r="X21" s="16"/>
      <c r="Y21" s="5"/>
      <c r="Z21" s="5"/>
      <c r="AA21" s="16"/>
      <c r="AB21" s="16"/>
      <c r="AC21" s="16"/>
      <c r="AD21" s="16"/>
      <c r="AE21" s="16"/>
      <c r="AF21" s="64"/>
      <c r="AG21" s="61">
        <f t="shared" si="0"/>
        <v>0</v>
      </c>
      <c r="AH21" s="62">
        <f t="shared" si="1"/>
        <v>0</v>
      </c>
      <c r="AI21" s="48">
        <f t="shared" si="2"/>
        <v>0</v>
      </c>
      <c r="AJ21" s="49">
        <f t="shared" si="3"/>
        <v>0</v>
      </c>
      <c r="AK21" s="49">
        <f>AJ21+'Juli 24'!AK21</f>
        <v>13</v>
      </c>
    </row>
    <row r="22" spans="1:37">
      <c r="A22" s="70" t="s">
        <v>81</v>
      </c>
      <c r="B22" s="15"/>
      <c r="C22" s="16"/>
      <c r="D22" s="5"/>
      <c r="E22" s="5"/>
      <c r="F22" s="16"/>
      <c r="G22" s="16"/>
      <c r="H22" s="16"/>
      <c r="I22" s="16"/>
      <c r="J22" s="16"/>
      <c r="K22" s="5"/>
      <c r="L22" s="5"/>
      <c r="M22" s="16"/>
      <c r="N22" s="16"/>
      <c r="O22" s="16"/>
      <c r="P22" s="5"/>
      <c r="Q22" s="16"/>
      <c r="R22" s="5"/>
      <c r="S22" s="5"/>
      <c r="T22" s="16"/>
      <c r="U22" s="16"/>
      <c r="V22" s="16"/>
      <c r="W22" s="16"/>
      <c r="X22" s="16"/>
      <c r="Y22" s="5"/>
      <c r="Z22" s="5"/>
      <c r="AA22" s="16"/>
      <c r="AB22" s="16"/>
      <c r="AC22" s="16"/>
      <c r="AD22" s="16"/>
      <c r="AE22" s="16"/>
      <c r="AF22" s="64"/>
      <c r="AG22" s="61">
        <f t="shared" si="0"/>
        <v>0</v>
      </c>
      <c r="AH22" s="62">
        <f t="shared" si="1"/>
        <v>0</v>
      </c>
      <c r="AI22" s="48">
        <f t="shared" si="2"/>
        <v>0</v>
      </c>
      <c r="AJ22" s="49">
        <f t="shared" si="3"/>
        <v>0</v>
      </c>
      <c r="AK22" s="49">
        <f>AJ22+'Juli 24'!AK22</f>
        <v>15</v>
      </c>
    </row>
    <row r="23" spans="1:37">
      <c r="A23" s="70" t="s">
        <v>33</v>
      </c>
      <c r="B23" s="15"/>
      <c r="C23" s="16"/>
      <c r="D23" s="5"/>
      <c r="E23" s="5"/>
      <c r="F23" s="16"/>
      <c r="G23" s="16"/>
      <c r="H23" s="16"/>
      <c r="I23" s="16"/>
      <c r="J23" s="16"/>
      <c r="K23" s="5"/>
      <c r="L23" s="5"/>
      <c r="M23" s="16"/>
      <c r="N23" s="16"/>
      <c r="O23" s="16"/>
      <c r="P23" s="5"/>
      <c r="Q23" s="16"/>
      <c r="R23" s="5"/>
      <c r="S23" s="5"/>
      <c r="T23" s="16"/>
      <c r="U23" s="16"/>
      <c r="V23" s="16"/>
      <c r="W23" s="16"/>
      <c r="X23" s="16"/>
      <c r="Y23" s="5"/>
      <c r="Z23" s="5"/>
      <c r="AA23" s="16"/>
      <c r="AB23" s="16"/>
      <c r="AC23" s="16"/>
      <c r="AD23" s="16"/>
      <c r="AE23" s="16"/>
      <c r="AF23" s="64"/>
      <c r="AG23" s="61">
        <f t="shared" si="0"/>
        <v>0</v>
      </c>
      <c r="AH23" s="62">
        <f t="shared" si="1"/>
        <v>0</v>
      </c>
      <c r="AI23" s="48">
        <f t="shared" si="2"/>
        <v>0</v>
      </c>
      <c r="AJ23" s="49">
        <f t="shared" si="3"/>
        <v>0</v>
      </c>
      <c r="AK23" s="49">
        <f>AJ23+'Juli 24'!AK23</f>
        <v>15</v>
      </c>
    </row>
    <row r="24" spans="1:37">
      <c r="A24" s="70" t="s">
        <v>88</v>
      </c>
      <c r="B24" s="15"/>
      <c r="C24" s="16"/>
      <c r="D24" s="5"/>
      <c r="E24" s="5"/>
      <c r="F24" s="16"/>
      <c r="G24" s="16"/>
      <c r="H24" s="16"/>
      <c r="I24" s="16"/>
      <c r="J24" s="16"/>
      <c r="K24" s="5"/>
      <c r="L24" s="5"/>
      <c r="M24" s="16"/>
      <c r="N24" s="16"/>
      <c r="O24" s="16"/>
      <c r="P24" s="5"/>
      <c r="Q24" s="16"/>
      <c r="R24" s="5"/>
      <c r="S24" s="5"/>
      <c r="T24" s="16"/>
      <c r="U24" s="16"/>
      <c r="V24" s="16"/>
      <c r="W24" s="16"/>
      <c r="X24" s="16"/>
      <c r="Y24" s="5"/>
      <c r="Z24" s="5"/>
      <c r="AA24" s="16"/>
      <c r="AB24" s="16"/>
      <c r="AC24" s="16"/>
      <c r="AD24" s="16"/>
      <c r="AE24" s="16"/>
      <c r="AF24" s="64"/>
      <c r="AG24" s="61">
        <f t="shared" si="0"/>
        <v>0</v>
      </c>
      <c r="AH24" s="62">
        <f t="shared" si="1"/>
        <v>0</v>
      </c>
      <c r="AI24" s="48">
        <f t="shared" si="2"/>
        <v>0</v>
      </c>
      <c r="AJ24" s="49">
        <f t="shared" si="3"/>
        <v>0</v>
      </c>
      <c r="AK24" s="49">
        <f>AJ24+'Juli 24'!AK24</f>
        <v>14</v>
      </c>
    </row>
    <row r="25" spans="1:37">
      <c r="A25" s="70" t="s">
        <v>56</v>
      </c>
      <c r="B25" s="15"/>
      <c r="C25" s="16"/>
      <c r="D25" s="5"/>
      <c r="E25" s="5"/>
      <c r="F25" s="16"/>
      <c r="G25" s="16"/>
      <c r="H25" s="16"/>
      <c r="I25" s="16"/>
      <c r="J25" s="16"/>
      <c r="K25" s="5"/>
      <c r="L25" s="5"/>
      <c r="M25" s="16"/>
      <c r="N25" s="16"/>
      <c r="O25" s="16"/>
      <c r="P25" s="5"/>
      <c r="Q25" s="16"/>
      <c r="R25" s="5"/>
      <c r="S25" s="5"/>
      <c r="T25" s="16"/>
      <c r="U25" s="16"/>
      <c r="V25" s="16"/>
      <c r="W25" s="16"/>
      <c r="X25" s="16"/>
      <c r="Y25" s="5"/>
      <c r="Z25" s="5"/>
      <c r="AA25" s="16"/>
      <c r="AB25" s="16"/>
      <c r="AC25" s="16"/>
      <c r="AD25" s="16"/>
      <c r="AE25" s="16"/>
      <c r="AF25" s="64"/>
      <c r="AG25" s="61">
        <f t="shared" si="0"/>
        <v>0</v>
      </c>
      <c r="AH25" s="62">
        <f t="shared" si="1"/>
        <v>0</v>
      </c>
      <c r="AI25" s="48">
        <f t="shared" si="2"/>
        <v>0</v>
      </c>
      <c r="AJ25" s="49">
        <f t="shared" si="3"/>
        <v>0</v>
      </c>
      <c r="AK25" s="49">
        <f>AJ25+'Juli 24'!AK25</f>
        <v>15</v>
      </c>
    </row>
    <row r="26" spans="1:37">
      <c r="A26" s="70" t="s">
        <v>87</v>
      </c>
      <c r="B26" s="15"/>
      <c r="C26" s="16"/>
      <c r="D26" s="5"/>
      <c r="E26" s="5"/>
      <c r="F26" s="16"/>
      <c r="G26" s="16"/>
      <c r="H26" s="16"/>
      <c r="I26" s="16"/>
      <c r="J26" s="16"/>
      <c r="K26" s="5"/>
      <c r="L26" s="5"/>
      <c r="M26" s="16"/>
      <c r="N26" s="16"/>
      <c r="O26" s="16"/>
      <c r="P26" s="5"/>
      <c r="Q26" s="16"/>
      <c r="R26" s="5"/>
      <c r="S26" s="5"/>
      <c r="T26" s="16"/>
      <c r="U26" s="16"/>
      <c r="V26" s="16"/>
      <c r="W26" s="16"/>
      <c r="X26" s="16"/>
      <c r="Y26" s="5"/>
      <c r="Z26" s="5"/>
      <c r="AA26" s="16"/>
      <c r="AB26" s="16"/>
      <c r="AC26" s="16"/>
      <c r="AD26" s="16"/>
      <c r="AE26" s="16"/>
      <c r="AF26" s="64"/>
      <c r="AG26" s="61">
        <f t="shared" si="0"/>
        <v>0</v>
      </c>
      <c r="AH26" s="62">
        <f t="shared" si="1"/>
        <v>0</v>
      </c>
      <c r="AI26" s="48">
        <f t="shared" si="2"/>
        <v>0</v>
      </c>
      <c r="AJ26" s="49">
        <f t="shared" si="3"/>
        <v>0</v>
      </c>
      <c r="AK26" s="49">
        <f>AJ26+'Juli 24'!AK26</f>
        <v>13</v>
      </c>
    </row>
    <row r="27" spans="1:37">
      <c r="A27" s="70" t="s">
        <v>74</v>
      </c>
      <c r="B27" s="15"/>
      <c r="C27" s="16"/>
      <c r="D27" s="5"/>
      <c r="E27" s="5"/>
      <c r="F27" s="16"/>
      <c r="G27" s="16"/>
      <c r="H27" s="16"/>
      <c r="I27" s="16"/>
      <c r="J27" s="16"/>
      <c r="K27" s="5"/>
      <c r="L27" s="5"/>
      <c r="M27" s="16"/>
      <c r="N27" s="16"/>
      <c r="O27" s="16"/>
      <c r="P27" s="5"/>
      <c r="Q27" s="16"/>
      <c r="R27" s="5"/>
      <c r="S27" s="5"/>
      <c r="T27" s="16"/>
      <c r="U27" s="16"/>
      <c r="V27" s="16"/>
      <c r="W27" s="16"/>
      <c r="X27" s="16"/>
      <c r="Y27" s="5"/>
      <c r="Z27" s="5"/>
      <c r="AA27" s="16"/>
      <c r="AB27" s="16"/>
      <c r="AC27" s="16"/>
      <c r="AD27" s="16"/>
      <c r="AE27" s="16"/>
      <c r="AF27" s="64"/>
      <c r="AG27" s="61">
        <f t="shared" si="0"/>
        <v>0</v>
      </c>
      <c r="AH27" s="62">
        <f t="shared" si="1"/>
        <v>0</v>
      </c>
      <c r="AI27" s="48">
        <f t="shared" si="2"/>
        <v>0</v>
      </c>
      <c r="AJ27" s="49">
        <f t="shared" si="3"/>
        <v>0</v>
      </c>
      <c r="AK27" s="49">
        <f>AJ27+'Juli 24'!AK27</f>
        <v>15</v>
      </c>
    </row>
    <row r="28" spans="1:37">
      <c r="A28" s="70" t="s">
        <v>57</v>
      </c>
      <c r="B28" s="15"/>
      <c r="C28" s="16"/>
      <c r="D28" s="5"/>
      <c r="E28" s="5"/>
      <c r="F28" s="16"/>
      <c r="G28" s="16"/>
      <c r="H28" s="16"/>
      <c r="I28" s="16"/>
      <c r="J28" s="16"/>
      <c r="K28" s="5"/>
      <c r="L28" s="5"/>
      <c r="M28" s="16"/>
      <c r="N28" s="16"/>
      <c r="O28" s="16"/>
      <c r="P28" s="5"/>
      <c r="Q28" s="16"/>
      <c r="R28" s="5"/>
      <c r="S28" s="5"/>
      <c r="T28" s="16"/>
      <c r="U28" s="16"/>
      <c r="V28" s="16"/>
      <c r="W28" s="16"/>
      <c r="X28" s="16"/>
      <c r="Y28" s="5"/>
      <c r="Z28" s="5"/>
      <c r="AA28" s="16"/>
      <c r="AB28" s="16"/>
      <c r="AC28" s="16"/>
      <c r="AD28" s="16"/>
      <c r="AE28" s="16"/>
      <c r="AF28" s="64"/>
      <c r="AG28" s="61">
        <f t="shared" si="0"/>
        <v>0</v>
      </c>
      <c r="AH28" s="62">
        <f t="shared" si="1"/>
        <v>0</v>
      </c>
      <c r="AI28" s="48">
        <f t="shared" si="2"/>
        <v>0</v>
      </c>
      <c r="AJ28" s="49">
        <f t="shared" si="3"/>
        <v>0</v>
      </c>
      <c r="AK28" s="49">
        <f>AJ28+'Juli 24'!AK28</f>
        <v>15</v>
      </c>
    </row>
    <row r="29" spans="1:37" ht="13.5" customHeight="1">
      <c r="A29" s="71" t="s">
        <v>29</v>
      </c>
      <c r="B29" s="15"/>
      <c r="C29" s="16"/>
      <c r="D29" s="5"/>
      <c r="E29" s="5"/>
      <c r="F29" s="16"/>
      <c r="G29" s="16"/>
      <c r="H29" s="16"/>
      <c r="I29" s="16"/>
      <c r="J29" s="16"/>
      <c r="K29" s="5"/>
      <c r="L29" s="5"/>
      <c r="M29" s="16"/>
      <c r="N29" s="16"/>
      <c r="O29" s="16"/>
      <c r="P29" s="5"/>
      <c r="Q29" s="16"/>
      <c r="R29" s="5"/>
      <c r="S29" s="5"/>
      <c r="T29" s="16"/>
      <c r="U29" s="16"/>
      <c r="V29" s="16"/>
      <c r="W29" s="16"/>
      <c r="X29" s="16"/>
      <c r="Y29" s="5"/>
      <c r="Z29" s="5"/>
      <c r="AA29" s="16"/>
      <c r="AB29" s="16"/>
      <c r="AC29" s="16"/>
      <c r="AD29" s="16"/>
      <c r="AE29" s="16"/>
      <c r="AF29" s="64"/>
      <c r="AG29" s="61">
        <f t="shared" si="0"/>
        <v>0</v>
      </c>
      <c r="AH29" s="62">
        <f t="shared" si="1"/>
        <v>0</v>
      </c>
      <c r="AI29" s="48">
        <f t="shared" si="2"/>
        <v>0</v>
      </c>
      <c r="AJ29" s="49">
        <f t="shared" si="3"/>
        <v>0</v>
      </c>
      <c r="AK29" s="49">
        <f>AJ29+'Juli 24'!AK29</f>
        <v>15</v>
      </c>
    </row>
    <row r="30" spans="1:37">
      <c r="A30" s="70" t="s">
        <v>93</v>
      </c>
      <c r="B30" s="15"/>
      <c r="C30" s="16"/>
      <c r="D30" s="5"/>
      <c r="E30" s="5"/>
      <c r="F30" s="16"/>
      <c r="G30" s="16"/>
      <c r="H30" s="16"/>
      <c r="I30" s="16"/>
      <c r="J30" s="16"/>
      <c r="K30" s="5"/>
      <c r="L30" s="5"/>
      <c r="M30" s="16"/>
      <c r="N30" s="16"/>
      <c r="O30" s="16"/>
      <c r="P30" s="5"/>
      <c r="Q30" s="16"/>
      <c r="R30" s="5"/>
      <c r="S30" s="5"/>
      <c r="T30" s="16"/>
      <c r="U30" s="16"/>
      <c r="V30" s="16"/>
      <c r="W30" s="16"/>
      <c r="X30" s="16"/>
      <c r="Y30" s="5"/>
      <c r="Z30" s="5"/>
      <c r="AA30" s="16"/>
      <c r="AB30" s="16"/>
      <c r="AC30" s="16"/>
      <c r="AD30" s="16"/>
      <c r="AE30" s="16"/>
      <c r="AF30" s="64"/>
      <c r="AG30" s="61">
        <f t="shared" si="0"/>
        <v>0</v>
      </c>
      <c r="AH30" s="62">
        <f t="shared" si="1"/>
        <v>0</v>
      </c>
      <c r="AI30" s="48">
        <f t="shared" si="2"/>
        <v>0</v>
      </c>
      <c r="AJ30" s="49">
        <f t="shared" si="3"/>
        <v>0</v>
      </c>
      <c r="AK30" s="49">
        <f>AJ30+'Juli 24'!AK30</f>
        <v>13</v>
      </c>
    </row>
    <row r="31" spans="1:37">
      <c r="A31" s="70" t="s">
        <v>58</v>
      </c>
      <c r="B31" s="15"/>
      <c r="C31" s="16"/>
      <c r="D31" s="5"/>
      <c r="E31" s="5"/>
      <c r="F31" s="16"/>
      <c r="G31" s="16"/>
      <c r="H31" s="16"/>
      <c r="I31" s="16"/>
      <c r="J31" s="16"/>
      <c r="K31" s="5"/>
      <c r="L31" s="5"/>
      <c r="M31" s="16"/>
      <c r="N31" s="16"/>
      <c r="O31" s="16"/>
      <c r="P31" s="5"/>
      <c r="Q31" s="16"/>
      <c r="R31" s="5"/>
      <c r="S31" s="5"/>
      <c r="T31" s="16"/>
      <c r="U31" s="16"/>
      <c r="V31" s="16"/>
      <c r="W31" s="16"/>
      <c r="X31" s="16"/>
      <c r="Y31" s="5"/>
      <c r="Z31" s="5"/>
      <c r="AA31" s="16"/>
      <c r="AB31" s="16"/>
      <c r="AC31" s="16"/>
      <c r="AD31" s="16"/>
      <c r="AE31" s="16"/>
      <c r="AF31" s="64"/>
      <c r="AG31" s="61">
        <f t="shared" si="0"/>
        <v>0</v>
      </c>
      <c r="AH31" s="62">
        <f t="shared" si="1"/>
        <v>0</v>
      </c>
      <c r="AI31" s="48">
        <f t="shared" si="2"/>
        <v>0</v>
      </c>
      <c r="AJ31" s="49">
        <f t="shared" si="3"/>
        <v>0</v>
      </c>
      <c r="AK31" s="49">
        <f>AJ31+'Juli 24'!AK31</f>
        <v>15</v>
      </c>
    </row>
    <row r="32" spans="1:37">
      <c r="A32" s="71" t="s">
        <v>30</v>
      </c>
      <c r="B32" s="15"/>
      <c r="C32" s="16"/>
      <c r="D32" s="5"/>
      <c r="E32" s="5"/>
      <c r="F32" s="16"/>
      <c r="G32" s="16"/>
      <c r="H32" s="16"/>
      <c r="I32" s="16"/>
      <c r="J32" s="16"/>
      <c r="K32" s="5"/>
      <c r="L32" s="5"/>
      <c r="M32" s="16"/>
      <c r="N32" s="16"/>
      <c r="O32" s="16"/>
      <c r="P32" s="5"/>
      <c r="Q32" s="16"/>
      <c r="R32" s="5"/>
      <c r="S32" s="5"/>
      <c r="T32" s="16"/>
      <c r="U32" s="16"/>
      <c r="V32" s="16"/>
      <c r="W32" s="16"/>
      <c r="X32" s="16"/>
      <c r="Y32" s="5"/>
      <c r="Z32" s="5"/>
      <c r="AA32" s="16"/>
      <c r="AB32" s="16"/>
      <c r="AC32" s="16"/>
      <c r="AD32" s="16"/>
      <c r="AE32" s="16"/>
      <c r="AF32" s="64"/>
      <c r="AG32" s="61">
        <f t="shared" si="0"/>
        <v>0</v>
      </c>
      <c r="AH32" s="62">
        <f t="shared" si="1"/>
        <v>0</v>
      </c>
      <c r="AI32" s="48">
        <f t="shared" si="2"/>
        <v>0</v>
      </c>
      <c r="AJ32" s="49">
        <f t="shared" si="3"/>
        <v>0</v>
      </c>
      <c r="AK32" s="49">
        <f>AJ32+'Juli 24'!AK32</f>
        <v>15</v>
      </c>
    </row>
    <row r="33" spans="1:37">
      <c r="A33" s="71" t="s">
        <v>31</v>
      </c>
      <c r="B33" s="15"/>
      <c r="C33" s="16"/>
      <c r="D33" s="5"/>
      <c r="E33" s="5"/>
      <c r="F33" s="16"/>
      <c r="G33" s="16"/>
      <c r="H33" s="16"/>
      <c r="I33" s="16"/>
      <c r="J33" s="16"/>
      <c r="K33" s="5"/>
      <c r="L33" s="5"/>
      <c r="M33" s="16"/>
      <c r="N33" s="16"/>
      <c r="O33" s="16"/>
      <c r="P33" s="5"/>
      <c r="Q33" s="16"/>
      <c r="R33" s="5"/>
      <c r="S33" s="5"/>
      <c r="T33" s="16"/>
      <c r="U33" s="16"/>
      <c r="V33" s="16"/>
      <c r="W33" s="16"/>
      <c r="X33" s="16"/>
      <c r="Y33" s="5"/>
      <c r="Z33" s="5"/>
      <c r="AA33" s="16"/>
      <c r="AB33" s="16"/>
      <c r="AC33" s="16"/>
      <c r="AD33" s="16"/>
      <c r="AE33" s="16"/>
      <c r="AF33" s="64"/>
      <c r="AG33" s="61">
        <f t="shared" si="0"/>
        <v>0</v>
      </c>
      <c r="AH33" s="62">
        <f t="shared" si="1"/>
        <v>0</v>
      </c>
      <c r="AI33" s="48">
        <f t="shared" si="2"/>
        <v>0</v>
      </c>
      <c r="AJ33" s="49">
        <f t="shared" si="3"/>
        <v>0</v>
      </c>
      <c r="AK33" s="49">
        <f>AJ33+'Juli 24'!AK33</f>
        <v>15</v>
      </c>
    </row>
    <row r="34" spans="1:37">
      <c r="A34" s="70" t="s">
        <v>11</v>
      </c>
      <c r="B34" s="15"/>
      <c r="C34" s="16"/>
      <c r="D34" s="5"/>
      <c r="E34" s="5"/>
      <c r="F34" s="16"/>
      <c r="G34" s="16"/>
      <c r="H34" s="16"/>
      <c r="I34" s="16"/>
      <c r="J34" s="16"/>
      <c r="K34" s="5"/>
      <c r="L34" s="5"/>
      <c r="M34" s="16"/>
      <c r="N34" s="16"/>
      <c r="O34" s="16"/>
      <c r="P34" s="5"/>
      <c r="Q34" s="16"/>
      <c r="R34" s="5"/>
      <c r="S34" s="5"/>
      <c r="T34" s="16"/>
      <c r="U34" s="16"/>
      <c r="V34" s="16"/>
      <c r="W34" s="16"/>
      <c r="X34" s="16"/>
      <c r="Y34" s="5"/>
      <c r="Z34" s="5"/>
      <c r="AA34" s="16"/>
      <c r="AB34" s="16"/>
      <c r="AC34" s="16"/>
      <c r="AD34" s="16"/>
      <c r="AE34" s="16"/>
      <c r="AF34" s="64"/>
      <c r="AG34" s="61">
        <f t="shared" si="0"/>
        <v>0</v>
      </c>
      <c r="AH34" s="62">
        <f t="shared" si="1"/>
        <v>0</v>
      </c>
      <c r="AI34" s="48">
        <f t="shared" si="2"/>
        <v>0</v>
      </c>
      <c r="AJ34" s="49">
        <f t="shared" si="3"/>
        <v>0</v>
      </c>
      <c r="AK34" s="49">
        <f>AJ34+'Juli 24'!AK34</f>
        <v>15</v>
      </c>
    </row>
    <row r="35" spans="1:37">
      <c r="A35" s="70" t="s">
        <v>47</v>
      </c>
      <c r="B35" s="15"/>
      <c r="C35" s="16"/>
      <c r="D35" s="5"/>
      <c r="E35" s="5"/>
      <c r="F35" s="16"/>
      <c r="G35" s="16"/>
      <c r="H35" s="16"/>
      <c r="I35" s="16"/>
      <c r="J35" s="16"/>
      <c r="K35" s="5"/>
      <c r="L35" s="5"/>
      <c r="M35" s="16"/>
      <c r="N35" s="16"/>
      <c r="O35" s="16"/>
      <c r="P35" s="5"/>
      <c r="Q35" s="16"/>
      <c r="R35" s="5"/>
      <c r="S35" s="5"/>
      <c r="T35" s="16"/>
      <c r="U35" s="16"/>
      <c r="V35" s="16"/>
      <c r="W35" s="16"/>
      <c r="X35" s="16"/>
      <c r="Y35" s="5"/>
      <c r="Z35" s="5"/>
      <c r="AA35" s="16"/>
      <c r="AB35" s="16"/>
      <c r="AC35" s="16"/>
      <c r="AD35" s="16"/>
      <c r="AE35" s="16"/>
      <c r="AF35" s="64"/>
      <c r="AG35" s="61">
        <f t="shared" ref="AG35:AG55" si="4">COUNTIFS(B35:AF35,"9.00")</f>
        <v>0</v>
      </c>
      <c r="AH35" s="62">
        <f t="shared" ref="AH35:AH55" si="5">COUNTIFS(B35:AF35,"10.30")</f>
        <v>0</v>
      </c>
      <c r="AI35" s="48">
        <f t="shared" ref="AI35:AI55" si="6">COUNTIFS(B35:AF35,"18.00")</f>
        <v>0</v>
      </c>
      <c r="AJ35" s="49">
        <f t="shared" si="3"/>
        <v>0</v>
      </c>
      <c r="AK35" s="49">
        <f>AJ35+'Juli 24'!AK35</f>
        <v>15</v>
      </c>
    </row>
    <row r="36" spans="1:37">
      <c r="A36" s="70" t="s">
        <v>90</v>
      </c>
      <c r="B36" s="15"/>
      <c r="C36" s="16"/>
      <c r="D36" s="5"/>
      <c r="E36" s="5"/>
      <c r="F36" s="16"/>
      <c r="G36" s="16"/>
      <c r="H36" s="16"/>
      <c r="I36" s="16"/>
      <c r="J36" s="16"/>
      <c r="K36" s="5"/>
      <c r="L36" s="5"/>
      <c r="M36" s="16"/>
      <c r="N36" s="16"/>
      <c r="O36" s="16"/>
      <c r="P36" s="5"/>
      <c r="Q36" s="16"/>
      <c r="R36" s="5"/>
      <c r="S36" s="5"/>
      <c r="T36" s="16"/>
      <c r="U36" s="16"/>
      <c r="V36" s="16"/>
      <c r="W36" s="16"/>
      <c r="X36" s="16"/>
      <c r="Y36" s="5"/>
      <c r="Z36" s="5"/>
      <c r="AA36" s="16"/>
      <c r="AB36" s="16"/>
      <c r="AC36" s="16"/>
      <c r="AD36" s="16"/>
      <c r="AE36" s="16"/>
      <c r="AF36" s="64"/>
      <c r="AG36" s="61">
        <f t="shared" si="4"/>
        <v>0</v>
      </c>
      <c r="AH36" s="62">
        <f t="shared" si="5"/>
        <v>0</v>
      </c>
      <c r="AI36" s="48">
        <f t="shared" si="6"/>
        <v>0</v>
      </c>
      <c r="AJ36" s="49">
        <f t="shared" si="3"/>
        <v>0</v>
      </c>
      <c r="AK36" s="49">
        <f>AJ36+'Juli 24'!AK36</f>
        <v>14</v>
      </c>
    </row>
    <row r="37" spans="1:37">
      <c r="A37" s="70" t="s">
        <v>75</v>
      </c>
      <c r="B37" s="15"/>
      <c r="C37" s="16"/>
      <c r="D37" s="5"/>
      <c r="E37" s="5"/>
      <c r="F37" s="16"/>
      <c r="G37" s="16"/>
      <c r="H37" s="16"/>
      <c r="I37" s="16"/>
      <c r="J37" s="16"/>
      <c r="K37" s="5"/>
      <c r="L37" s="5"/>
      <c r="M37" s="16"/>
      <c r="N37" s="16"/>
      <c r="O37" s="16"/>
      <c r="P37" s="5"/>
      <c r="Q37" s="16"/>
      <c r="R37" s="5"/>
      <c r="S37" s="5"/>
      <c r="T37" s="16"/>
      <c r="U37" s="16"/>
      <c r="V37" s="16"/>
      <c r="W37" s="16"/>
      <c r="X37" s="16"/>
      <c r="Y37" s="5"/>
      <c r="Z37" s="5"/>
      <c r="AA37" s="16"/>
      <c r="AB37" s="16"/>
      <c r="AC37" s="16"/>
      <c r="AD37" s="16"/>
      <c r="AE37" s="16"/>
      <c r="AF37" s="64"/>
      <c r="AG37" s="61">
        <f t="shared" si="4"/>
        <v>0</v>
      </c>
      <c r="AH37" s="62">
        <f t="shared" si="5"/>
        <v>0</v>
      </c>
      <c r="AI37" s="48">
        <f t="shared" si="6"/>
        <v>0</v>
      </c>
      <c r="AJ37" s="49">
        <f t="shared" si="3"/>
        <v>0</v>
      </c>
      <c r="AK37" s="49">
        <f>AJ37+'Juli 24'!AK37</f>
        <v>15</v>
      </c>
    </row>
    <row r="38" spans="1:37">
      <c r="A38" s="70" t="s">
        <v>59</v>
      </c>
      <c r="B38" s="15"/>
      <c r="C38" s="16"/>
      <c r="D38" s="5"/>
      <c r="E38" s="5"/>
      <c r="F38" s="16"/>
      <c r="G38" s="16"/>
      <c r="H38" s="16"/>
      <c r="I38" s="16"/>
      <c r="J38" s="16"/>
      <c r="K38" s="5"/>
      <c r="L38" s="5"/>
      <c r="M38" s="16"/>
      <c r="N38" s="16"/>
      <c r="O38" s="16"/>
      <c r="P38" s="5"/>
      <c r="Q38" s="16"/>
      <c r="R38" s="5"/>
      <c r="S38" s="5"/>
      <c r="T38" s="16"/>
      <c r="U38" s="16"/>
      <c r="V38" s="16"/>
      <c r="W38" s="16"/>
      <c r="X38" s="16"/>
      <c r="Y38" s="5"/>
      <c r="Z38" s="5"/>
      <c r="AA38" s="16"/>
      <c r="AB38" s="16"/>
      <c r="AC38" s="16"/>
      <c r="AD38" s="16"/>
      <c r="AE38" s="16"/>
      <c r="AF38" s="64"/>
      <c r="AG38" s="61">
        <f t="shared" si="4"/>
        <v>0</v>
      </c>
      <c r="AH38" s="62">
        <f t="shared" si="5"/>
        <v>0</v>
      </c>
      <c r="AI38" s="48">
        <f t="shared" si="6"/>
        <v>0</v>
      </c>
      <c r="AJ38" s="49">
        <f t="shared" si="3"/>
        <v>0</v>
      </c>
      <c r="AK38" s="49">
        <f>AJ38+'Juli 24'!AK38</f>
        <v>15</v>
      </c>
    </row>
    <row r="39" spans="1:37">
      <c r="A39" s="71" t="s">
        <v>32</v>
      </c>
      <c r="B39" s="166"/>
      <c r="C39" s="82"/>
      <c r="D39" s="83"/>
      <c r="E39" s="83"/>
      <c r="F39" s="82"/>
      <c r="G39" s="82"/>
      <c r="H39" s="82"/>
      <c r="I39" s="82"/>
      <c r="J39" s="82"/>
      <c r="K39" s="83"/>
      <c r="L39" s="83"/>
      <c r="M39" s="82"/>
      <c r="N39" s="82"/>
      <c r="O39" s="82"/>
      <c r="P39" s="83"/>
      <c r="Q39" s="82"/>
      <c r="R39" s="83"/>
      <c r="S39" s="83"/>
      <c r="T39" s="82"/>
      <c r="U39" s="82"/>
      <c r="V39" s="82"/>
      <c r="W39" s="82"/>
      <c r="X39" s="82"/>
      <c r="Y39" s="83"/>
      <c r="Z39" s="83"/>
      <c r="AA39" s="82"/>
      <c r="AB39" s="82"/>
      <c r="AC39" s="82"/>
      <c r="AD39" s="82"/>
      <c r="AE39" s="82"/>
      <c r="AF39" s="318"/>
      <c r="AG39" s="61">
        <f t="shared" si="4"/>
        <v>0</v>
      </c>
      <c r="AH39" s="62">
        <f t="shared" si="5"/>
        <v>0</v>
      </c>
      <c r="AI39" s="48">
        <f t="shared" si="6"/>
        <v>0</v>
      </c>
      <c r="AJ39" s="49">
        <f t="shared" si="3"/>
        <v>0</v>
      </c>
      <c r="AK39" s="49">
        <f>AJ39+'Juli 24'!AK39</f>
        <v>15</v>
      </c>
    </row>
    <row r="40" spans="1:37">
      <c r="A40" s="70" t="s">
        <v>12</v>
      </c>
      <c r="B40" s="166"/>
      <c r="C40" s="82"/>
      <c r="D40" s="83"/>
      <c r="E40" s="83"/>
      <c r="F40" s="82"/>
      <c r="G40" s="82"/>
      <c r="H40" s="82"/>
      <c r="I40" s="82"/>
      <c r="J40" s="82"/>
      <c r="K40" s="83"/>
      <c r="L40" s="83"/>
      <c r="M40" s="82"/>
      <c r="N40" s="82"/>
      <c r="O40" s="82"/>
      <c r="P40" s="83"/>
      <c r="Q40" s="82"/>
      <c r="R40" s="83"/>
      <c r="S40" s="83"/>
      <c r="T40" s="82"/>
      <c r="U40" s="82"/>
      <c r="V40" s="82"/>
      <c r="W40" s="82"/>
      <c r="X40" s="82"/>
      <c r="Y40" s="83"/>
      <c r="Z40" s="83"/>
      <c r="AA40" s="82"/>
      <c r="AB40" s="82"/>
      <c r="AC40" s="82"/>
      <c r="AD40" s="82"/>
      <c r="AE40" s="82"/>
      <c r="AF40" s="318"/>
      <c r="AG40" s="61">
        <f t="shared" si="4"/>
        <v>0</v>
      </c>
      <c r="AH40" s="62">
        <f t="shared" si="5"/>
        <v>0</v>
      </c>
      <c r="AI40" s="48">
        <f t="shared" si="6"/>
        <v>0</v>
      </c>
      <c r="AJ40" s="49">
        <f t="shared" si="3"/>
        <v>0</v>
      </c>
      <c r="AK40" s="49">
        <f>AJ40+'Juli 24'!AK40</f>
        <v>15</v>
      </c>
    </row>
    <row r="41" spans="1:37">
      <c r="A41" s="70" t="s">
        <v>60</v>
      </c>
      <c r="B41" s="166"/>
      <c r="C41" s="82"/>
      <c r="D41" s="83"/>
      <c r="E41" s="83"/>
      <c r="F41" s="82"/>
      <c r="G41" s="82"/>
      <c r="H41" s="82"/>
      <c r="I41" s="82"/>
      <c r="J41" s="82"/>
      <c r="K41" s="83"/>
      <c r="L41" s="83"/>
      <c r="M41" s="82"/>
      <c r="N41" s="82"/>
      <c r="O41" s="82"/>
      <c r="P41" s="83"/>
      <c r="Q41" s="82"/>
      <c r="R41" s="83"/>
      <c r="S41" s="83"/>
      <c r="T41" s="82"/>
      <c r="U41" s="82"/>
      <c r="V41" s="82"/>
      <c r="W41" s="82"/>
      <c r="X41" s="82"/>
      <c r="Y41" s="83"/>
      <c r="Z41" s="83"/>
      <c r="AA41" s="82"/>
      <c r="AB41" s="82"/>
      <c r="AC41" s="82"/>
      <c r="AD41" s="82"/>
      <c r="AE41" s="82"/>
      <c r="AF41" s="318"/>
      <c r="AG41" s="61">
        <f t="shared" si="4"/>
        <v>0</v>
      </c>
      <c r="AH41" s="62">
        <f t="shared" si="5"/>
        <v>0</v>
      </c>
      <c r="AI41" s="48">
        <f t="shared" si="6"/>
        <v>0</v>
      </c>
      <c r="AJ41" s="49">
        <f t="shared" si="3"/>
        <v>0</v>
      </c>
      <c r="AK41" s="49">
        <f>AJ41+'Juli 24'!AK41</f>
        <v>15</v>
      </c>
    </row>
    <row r="42" spans="1:37">
      <c r="A42" s="70" t="s">
        <v>40</v>
      </c>
      <c r="B42" s="166"/>
      <c r="C42" s="82"/>
      <c r="D42" s="83"/>
      <c r="E42" s="83"/>
      <c r="F42" s="82"/>
      <c r="G42" s="82"/>
      <c r="H42" s="82"/>
      <c r="I42" s="82"/>
      <c r="J42" s="82"/>
      <c r="K42" s="83"/>
      <c r="L42" s="83"/>
      <c r="M42" s="82"/>
      <c r="N42" s="82"/>
      <c r="O42" s="82"/>
      <c r="P42" s="83"/>
      <c r="Q42" s="82"/>
      <c r="R42" s="83"/>
      <c r="S42" s="83"/>
      <c r="T42" s="82"/>
      <c r="U42" s="82"/>
      <c r="V42" s="82"/>
      <c r="W42" s="82"/>
      <c r="X42" s="82"/>
      <c r="Y42" s="83"/>
      <c r="Z42" s="83"/>
      <c r="AA42" s="82"/>
      <c r="AB42" s="82"/>
      <c r="AC42" s="82"/>
      <c r="AD42" s="82"/>
      <c r="AE42" s="82"/>
      <c r="AF42" s="318"/>
      <c r="AG42" s="61">
        <f t="shared" si="4"/>
        <v>0</v>
      </c>
      <c r="AH42" s="62">
        <f t="shared" si="5"/>
        <v>0</v>
      </c>
      <c r="AI42" s="48">
        <f t="shared" si="6"/>
        <v>0</v>
      </c>
      <c r="AJ42" s="49">
        <f t="shared" si="3"/>
        <v>0</v>
      </c>
      <c r="AK42" s="49">
        <f>AJ42+'Juli 24'!AK42</f>
        <v>15</v>
      </c>
    </row>
    <row r="43" spans="1:37">
      <c r="A43" s="70" t="s">
        <v>44</v>
      </c>
      <c r="B43" s="166"/>
      <c r="C43" s="82"/>
      <c r="D43" s="83"/>
      <c r="E43" s="83"/>
      <c r="F43" s="82"/>
      <c r="G43" s="82"/>
      <c r="H43" s="82"/>
      <c r="I43" s="82"/>
      <c r="J43" s="82"/>
      <c r="K43" s="83"/>
      <c r="L43" s="83"/>
      <c r="M43" s="82"/>
      <c r="N43" s="82"/>
      <c r="O43" s="82"/>
      <c r="P43" s="83"/>
      <c r="Q43" s="82"/>
      <c r="R43" s="83"/>
      <c r="S43" s="83"/>
      <c r="T43" s="82"/>
      <c r="U43" s="82"/>
      <c r="V43" s="82"/>
      <c r="W43" s="82"/>
      <c r="X43" s="82"/>
      <c r="Y43" s="83"/>
      <c r="Z43" s="83"/>
      <c r="AA43" s="82"/>
      <c r="AB43" s="82"/>
      <c r="AC43" s="82"/>
      <c r="AD43" s="82"/>
      <c r="AE43" s="82"/>
      <c r="AF43" s="318"/>
      <c r="AG43" s="61">
        <f t="shared" si="4"/>
        <v>0</v>
      </c>
      <c r="AH43" s="62">
        <f t="shared" si="5"/>
        <v>0</v>
      </c>
      <c r="AI43" s="48">
        <f t="shared" si="6"/>
        <v>0</v>
      </c>
      <c r="AJ43" s="49">
        <f t="shared" si="3"/>
        <v>0</v>
      </c>
      <c r="AK43" s="49">
        <f>AJ43+'Juli 24'!AK43</f>
        <v>16</v>
      </c>
    </row>
    <row r="44" spans="1:37">
      <c r="A44" s="70" t="s">
        <v>86</v>
      </c>
      <c r="B44" s="166"/>
      <c r="C44" s="82"/>
      <c r="D44" s="83"/>
      <c r="E44" s="83"/>
      <c r="F44" s="82"/>
      <c r="G44" s="82"/>
      <c r="H44" s="82"/>
      <c r="I44" s="82"/>
      <c r="J44" s="82"/>
      <c r="K44" s="83"/>
      <c r="L44" s="83"/>
      <c r="M44" s="82"/>
      <c r="N44" s="82"/>
      <c r="O44" s="82"/>
      <c r="P44" s="83"/>
      <c r="Q44" s="82"/>
      <c r="R44" s="83"/>
      <c r="S44" s="83"/>
      <c r="T44" s="82"/>
      <c r="U44" s="82"/>
      <c r="V44" s="82"/>
      <c r="W44" s="82"/>
      <c r="X44" s="82"/>
      <c r="Y44" s="83"/>
      <c r="Z44" s="83"/>
      <c r="AA44" s="82"/>
      <c r="AB44" s="82"/>
      <c r="AC44" s="82"/>
      <c r="AD44" s="82"/>
      <c r="AE44" s="82"/>
      <c r="AF44" s="318"/>
      <c r="AG44" s="61">
        <f t="shared" si="4"/>
        <v>0</v>
      </c>
      <c r="AH44" s="62">
        <f t="shared" si="5"/>
        <v>0</v>
      </c>
      <c r="AI44" s="48">
        <f t="shared" si="6"/>
        <v>0</v>
      </c>
      <c r="AJ44" s="49">
        <f t="shared" si="3"/>
        <v>0</v>
      </c>
      <c r="AK44" s="49">
        <f>AJ44+'Juli 24'!AK44</f>
        <v>14</v>
      </c>
    </row>
    <row r="45" spans="1:37">
      <c r="A45" s="71" t="s">
        <v>65</v>
      </c>
      <c r="B45" s="166"/>
      <c r="C45" s="82"/>
      <c r="D45" s="83"/>
      <c r="E45" s="83"/>
      <c r="F45" s="82"/>
      <c r="G45" s="82"/>
      <c r="H45" s="82"/>
      <c r="I45" s="82"/>
      <c r="J45" s="82"/>
      <c r="K45" s="83"/>
      <c r="L45" s="83"/>
      <c r="M45" s="82"/>
      <c r="N45" s="82"/>
      <c r="O45" s="82"/>
      <c r="P45" s="83"/>
      <c r="Q45" s="82"/>
      <c r="R45" s="83"/>
      <c r="S45" s="83"/>
      <c r="T45" s="82"/>
      <c r="U45" s="82"/>
      <c r="V45" s="82"/>
      <c r="W45" s="82"/>
      <c r="X45" s="82"/>
      <c r="Y45" s="83"/>
      <c r="Z45" s="83"/>
      <c r="AA45" s="82"/>
      <c r="AB45" s="82"/>
      <c r="AC45" s="82"/>
      <c r="AD45" s="82"/>
      <c r="AE45" s="82"/>
      <c r="AF45" s="318"/>
      <c r="AG45" s="61">
        <f t="shared" si="4"/>
        <v>0</v>
      </c>
      <c r="AH45" s="62">
        <f t="shared" si="5"/>
        <v>0</v>
      </c>
      <c r="AI45" s="48">
        <f t="shared" si="6"/>
        <v>0</v>
      </c>
      <c r="AJ45" s="49">
        <f t="shared" si="3"/>
        <v>0</v>
      </c>
      <c r="AK45" s="49">
        <f>AJ45+'Juli 24'!AK45</f>
        <v>15</v>
      </c>
    </row>
    <row r="46" spans="1:37">
      <c r="A46" s="70" t="s">
        <v>94</v>
      </c>
      <c r="B46" s="166"/>
      <c r="C46" s="82"/>
      <c r="D46" s="83"/>
      <c r="E46" s="83"/>
      <c r="F46" s="82"/>
      <c r="G46" s="82"/>
      <c r="H46" s="82"/>
      <c r="I46" s="82"/>
      <c r="J46" s="82"/>
      <c r="K46" s="83"/>
      <c r="L46" s="83"/>
      <c r="M46" s="82"/>
      <c r="N46" s="82"/>
      <c r="O46" s="82"/>
      <c r="P46" s="83"/>
      <c r="Q46" s="82"/>
      <c r="R46" s="83"/>
      <c r="S46" s="83"/>
      <c r="T46" s="82"/>
      <c r="U46" s="82"/>
      <c r="V46" s="82"/>
      <c r="W46" s="82"/>
      <c r="X46" s="82"/>
      <c r="Y46" s="83"/>
      <c r="Z46" s="83"/>
      <c r="AA46" s="82"/>
      <c r="AB46" s="82"/>
      <c r="AC46" s="82"/>
      <c r="AD46" s="82"/>
      <c r="AE46" s="82"/>
      <c r="AF46" s="318"/>
      <c r="AG46" s="61">
        <f t="shared" si="4"/>
        <v>0</v>
      </c>
      <c r="AH46" s="62">
        <f t="shared" si="5"/>
        <v>0</v>
      </c>
      <c r="AI46" s="48">
        <f t="shared" si="6"/>
        <v>0</v>
      </c>
      <c r="AJ46" s="49">
        <f t="shared" si="3"/>
        <v>0</v>
      </c>
      <c r="AK46" s="49">
        <f>AJ46+'Juli 24'!AK46</f>
        <v>14</v>
      </c>
    </row>
    <row r="47" spans="1:37">
      <c r="A47" s="70" t="s">
        <v>45</v>
      </c>
      <c r="B47" s="166"/>
      <c r="C47" s="82"/>
      <c r="D47" s="83"/>
      <c r="E47" s="83"/>
      <c r="F47" s="82"/>
      <c r="G47" s="82"/>
      <c r="H47" s="82"/>
      <c r="I47" s="82"/>
      <c r="J47" s="82"/>
      <c r="K47" s="83"/>
      <c r="L47" s="83"/>
      <c r="M47" s="82"/>
      <c r="N47" s="82"/>
      <c r="O47" s="82"/>
      <c r="P47" s="83"/>
      <c r="Q47" s="82"/>
      <c r="R47" s="83"/>
      <c r="S47" s="83"/>
      <c r="T47" s="82"/>
      <c r="U47" s="82"/>
      <c r="V47" s="82"/>
      <c r="W47" s="82"/>
      <c r="X47" s="82"/>
      <c r="Y47" s="83"/>
      <c r="Z47" s="83"/>
      <c r="AA47" s="82"/>
      <c r="AB47" s="82"/>
      <c r="AC47" s="82"/>
      <c r="AD47" s="82"/>
      <c r="AE47" s="82"/>
      <c r="AF47" s="318"/>
      <c r="AG47" s="61">
        <f t="shared" si="4"/>
        <v>0</v>
      </c>
      <c r="AH47" s="62">
        <f t="shared" si="5"/>
        <v>0</v>
      </c>
      <c r="AI47" s="48">
        <f t="shared" si="6"/>
        <v>0</v>
      </c>
      <c r="AJ47" s="49">
        <f t="shared" si="3"/>
        <v>0</v>
      </c>
      <c r="AK47" s="49">
        <f>AJ47+'Juli 24'!AK47</f>
        <v>14</v>
      </c>
    </row>
    <row r="48" spans="1:37">
      <c r="A48" s="70" t="s">
        <v>95</v>
      </c>
      <c r="B48" s="166"/>
      <c r="C48" s="82"/>
      <c r="D48" s="83"/>
      <c r="E48" s="83"/>
      <c r="F48" s="82"/>
      <c r="G48" s="82"/>
      <c r="H48" s="82"/>
      <c r="I48" s="82"/>
      <c r="J48" s="82"/>
      <c r="K48" s="83"/>
      <c r="L48" s="83"/>
      <c r="M48" s="82"/>
      <c r="N48" s="82"/>
      <c r="O48" s="82"/>
      <c r="P48" s="83"/>
      <c r="Q48" s="82"/>
      <c r="R48" s="83"/>
      <c r="S48" s="83"/>
      <c r="T48" s="82"/>
      <c r="U48" s="82"/>
      <c r="V48" s="82"/>
      <c r="W48" s="82"/>
      <c r="X48" s="82"/>
      <c r="Y48" s="83"/>
      <c r="Z48" s="83"/>
      <c r="AA48" s="82"/>
      <c r="AB48" s="82"/>
      <c r="AC48" s="82"/>
      <c r="AD48" s="82"/>
      <c r="AE48" s="82"/>
      <c r="AF48" s="318"/>
      <c r="AG48" s="61">
        <f t="shared" si="4"/>
        <v>0</v>
      </c>
      <c r="AH48" s="62">
        <f t="shared" si="5"/>
        <v>0</v>
      </c>
      <c r="AI48" s="48">
        <f t="shared" si="6"/>
        <v>0</v>
      </c>
      <c r="AJ48" s="49">
        <f t="shared" si="3"/>
        <v>0</v>
      </c>
      <c r="AK48" s="49">
        <f>AJ48+'Juli 24'!AK48</f>
        <v>13</v>
      </c>
    </row>
    <row r="49" spans="1:37">
      <c r="A49" s="70" t="s">
        <v>61</v>
      </c>
      <c r="B49" s="166"/>
      <c r="C49" s="82"/>
      <c r="D49" s="83"/>
      <c r="E49" s="83"/>
      <c r="F49" s="82"/>
      <c r="G49" s="82"/>
      <c r="H49" s="82"/>
      <c r="I49" s="82"/>
      <c r="J49" s="82"/>
      <c r="K49" s="83"/>
      <c r="L49" s="83"/>
      <c r="M49" s="82"/>
      <c r="N49" s="82"/>
      <c r="O49" s="82"/>
      <c r="P49" s="83"/>
      <c r="Q49" s="82"/>
      <c r="R49" s="83"/>
      <c r="S49" s="83"/>
      <c r="T49" s="82"/>
      <c r="U49" s="82"/>
      <c r="V49" s="82"/>
      <c r="W49" s="82"/>
      <c r="X49" s="82"/>
      <c r="Y49" s="83"/>
      <c r="Z49" s="83"/>
      <c r="AA49" s="82"/>
      <c r="AB49" s="82"/>
      <c r="AC49" s="82"/>
      <c r="AD49" s="82"/>
      <c r="AE49" s="82"/>
      <c r="AF49" s="318"/>
      <c r="AG49" s="61">
        <f t="shared" si="4"/>
        <v>0</v>
      </c>
      <c r="AH49" s="62">
        <f t="shared" si="5"/>
        <v>0</v>
      </c>
      <c r="AI49" s="48">
        <f t="shared" si="6"/>
        <v>0</v>
      </c>
      <c r="AJ49" s="49">
        <f t="shared" si="3"/>
        <v>0</v>
      </c>
      <c r="AK49" s="49">
        <f>AJ49+'Juli 24'!AK49</f>
        <v>15</v>
      </c>
    </row>
    <row r="50" spans="1:37">
      <c r="A50" s="70" t="s">
        <v>43</v>
      </c>
      <c r="B50" s="166"/>
      <c r="C50" s="82"/>
      <c r="D50" s="83"/>
      <c r="E50" s="83"/>
      <c r="F50" s="82"/>
      <c r="G50" s="82"/>
      <c r="H50" s="82"/>
      <c r="I50" s="82"/>
      <c r="J50" s="82"/>
      <c r="K50" s="83"/>
      <c r="L50" s="83"/>
      <c r="M50" s="82"/>
      <c r="N50" s="82"/>
      <c r="O50" s="82"/>
      <c r="P50" s="83"/>
      <c r="Q50" s="82"/>
      <c r="R50" s="83"/>
      <c r="S50" s="83"/>
      <c r="T50" s="82"/>
      <c r="U50" s="82"/>
      <c r="V50" s="82"/>
      <c r="W50" s="82"/>
      <c r="X50" s="82"/>
      <c r="Y50" s="83"/>
      <c r="Z50" s="83"/>
      <c r="AA50" s="82"/>
      <c r="AB50" s="82"/>
      <c r="AC50" s="82"/>
      <c r="AD50" s="82"/>
      <c r="AE50" s="82"/>
      <c r="AF50" s="318"/>
      <c r="AG50" s="61">
        <f t="shared" si="4"/>
        <v>0</v>
      </c>
      <c r="AH50" s="62">
        <f t="shared" si="5"/>
        <v>0</v>
      </c>
      <c r="AI50" s="48">
        <f t="shared" si="6"/>
        <v>0</v>
      </c>
      <c r="AJ50" s="49">
        <f t="shared" si="3"/>
        <v>0</v>
      </c>
      <c r="AK50" s="49">
        <f>AJ50+'Juli 24'!AK50</f>
        <v>15</v>
      </c>
    </row>
    <row r="51" spans="1:37">
      <c r="A51" s="70" t="s">
        <v>79</v>
      </c>
      <c r="B51" s="166"/>
      <c r="C51" s="82"/>
      <c r="D51" s="83"/>
      <c r="E51" s="83"/>
      <c r="F51" s="82"/>
      <c r="G51" s="82"/>
      <c r="H51" s="82"/>
      <c r="I51" s="82"/>
      <c r="J51" s="82"/>
      <c r="K51" s="83"/>
      <c r="L51" s="83"/>
      <c r="M51" s="82"/>
      <c r="N51" s="82"/>
      <c r="O51" s="82"/>
      <c r="P51" s="83"/>
      <c r="Q51" s="82"/>
      <c r="R51" s="83"/>
      <c r="S51" s="83"/>
      <c r="T51" s="82"/>
      <c r="U51" s="82"/>
      <c r="V51" s="82"/>
      <c r="W51" s="82"/>
      <c r="X51" s="82"/>
      <c r="Y51" s="83"/>
      <c r="Z51" s="83"/>
      <c r="AA51" s="82"/>
      <c r="AB51" s="82"/>
      <c r="AC51" s="82"/>
      <c r="AD51" s="82"/>
      <c r="AE51" s="82"/>
      <c r="AF51" s="318"/>
      <c r="AG51" s="61">
        <f t="shared" si="4"/>
        <v>0</v>
      </c>
      <c r="AH51" s="62">
        <f t="shared" si="5"/>
        <v>0</v>
      </c>
      <c r="AI51" s="48">
        <f t="shared" si="6"/>
        <v>0</v>
      </c>
      <c r="AJ51" s="49">
        <f t="shared" si="3"/>
        <v>0</v>
      </c>
      <c r="AK51" s="49">
        <f>AJ51+'Juli 24'!AK51</f>
        <v>15</v>
      </c>
    </row>
    <row r="52" spans="1:37">
      <c r="A52" s="70" t="s">
        <v>89</v>
      </c>
      <c r="B52" s="166"/>
      <c r="C52" s="82"/>
      <c r="D52" s="83"/>
      <c r="E52" s="83"/>
      <c r="F52" s="82"/>
      <c r="G52" s="82"/>
      <c r="H52" s="82"/>
      <c r="I52" s="82"/>
      <c r="J52" s="82"/>
      <c r="K52" s="83"/>
      <c r="L52" s="83"/>
      <c r="M52" s="82"/>
      <c r="N52" s="82"/>
      <c r="O52" s="82"/>
      <c r="P52" s="83"/>
      <c r="Q52" s="82"/>
      <c r="R52" s="83"/>
      <c r="S52" s="83"/>
      <c r="T52" s="82"/>
      <c r="U52" s="82"/>
      <c r="V52" s="82"/>
      <c r="W52" s="82"/>
      <c r="X52" s="82"/>
      <c r="Y52" s="83"/>
      <c r="Z52" s="83"/>
      <c r="AA52" s="82"/>
      <c r="AB52" s="82"/>
      <c r="AC52" s="82"/>
      <c r="AD52" s="82"/>
      <c r="AE52" s="82"/>
      <c r="AF52" s="318"/>
      <c r="AG52" s="61">
        <f t="shared" si="4"/>
        <v>0</v>
      </c>
      <c r="AH52" s="62">
        <f t="shared" si="5"/>
        <v>0</v>
      </c>
      <c r="AI52" s="48">
        <f t="shared" si="6"/>
        <v>0</v>
      </c>
      <c r="AJ52" s="49">
        <f t="shared" si="3"/>
        <v>0</v>
      </c>
      <c r="AK52" s="49">
        <f>AJ52+'Juli 24'!AK52</f>
        <v>14</v>
      </c>
    </row>
    <row r="53" spans="1:37">
      <c r="A53" s="70" t="s">
        <v>66</v>
      </c>
      <c r="B53" s="166"/>
      <c r="C53" s="82"/>
      <c r="D53" s="83"/>
      <c r="E53" s="83"/>
      <c r="F53" s="82"/>
      <c r="G53" s="82"/>
      <c r="H53" s="82"/>
      <c r="I53" s="82"/>
      <c r="J53" s="82"/>
      <c r="K53" s="83"/>
      <c r="L53" s="83"/>
      <c r="M53" s="82"/>
      <c r="N53" s="82"/>
      <c r="O53" s="82"/>
      <c r="P53" s="83"/>
      <c r="Q53" s="82"/>
      <c r="R53" s="83"/>
      <c r="S53" s="83"/>
      <c r="T53" s="82"/>
      <c r="U53" s="82"/>
      <c r="V53" s="82"/>
      <c r="W53" s="82"/>
      <c r="X53" s="82"/>
      <c r="Y53" s="83"/>
      <c r="Z53" s="83"/>
      <c r="AA53" s="82"/>
      <c r="AB53" s="82"/>
      <c r="AC53" s="82"/>
      <c r="AD53" s="82"/>
      <c r="AE53" s="82"/>
      <c r="AF53" s="318"/>
      <c r="AG53" s="61">
        <f t="shared" si="4"/>
        <v>0</v>
      </c>
      <c r="AH53" s="62">
        <f t="shared" si="5"/>
        <v>0</v>
      </c>
      <c r="AI53" s="48">
        <f t="shared" si="6"/>
        <v>0</v>
      </c>
      <c r="AJ53" s="49">
        <f t="shared" si="3"/>
        <v>0</v>
      </c>
      <c r="AK53" s="49">
        <f>AJ53+'Juli 24'!AK53</f>
        <v>15</v>
      </c>
    </row>
    <row r="54" spans="1:37">
      <c r="A54" s="70" t="s">
        <v>62</v>
      </c>
      <c r="B54" s="166"/>
      <c r="C54" s="82"/>
      <c r="D54" s="83"/>
      <c r="E54" s="83"/>
      <c r="F54" s="82"/>
      <c r="G54" s="82"/>
      <c r="H54" s="82"/>
      <c r="I54" s="82"/>
      <c r="J54" s="82"/>
      <c r="K54" s="83"/>
      <c r="L54" s="83"/>
      <c r="M54" s="82"/>
      <c r="N54" s="82"/>
      <c r="O54" s="82"/>
      <c r="P54" s="83"/>
      <c r="Q54" s="82"/>
      <c r="R54" s="83"/>
      <c r="S54" s="83"/>
      <c r="T54" s="82"/>
      <c r="U54" s="82"/>
      <c r="V54" s="82"/>
      <c r="W54" s="82"/>
      <c r="X54" s="82"/>
      <c r="Y54" s="83"/>
      <c r="Z54" s="83"/>
      <c r="AA54" s="82"/>
      <c r="AB54" s="82"/>
      <c r="AC54" s="82"/>
      <c r="AD54" s="82"/>
      <c r="AE54" s="82"/>
      <c r="AF54" s="318"/>
      <c r="AG54" s="61">
        <f t="shared" si="4"/>
        <v>0</v>
      </c>
      <c r="AH54" s="62">
        <f t="shared" si="5"/>
        <v>0</v>
      </c>
      <c r="AI54" s="48">
        <f t="shared" si="6"/>
        <v>0</v>
      </c>
      <c r="AJ54" s="49">
        <f t="shared" si="3"/>
        <v>0</v>
      </c>
      <c r="AK54" s="49">
        <f>AJ54+'Juli 24'!AK54</f>
        <v>15</v>
      </c>
    </row>
    <row r="55" spans="1:37" ht="16" thickBot="1">
      <c r="A55" s="177" t="s">
        <v>73</v>
      </c>
      <c r="B55" s="315"/>
      <c r="C55" s="316"/>
      <c r="D55" s="317"/>
      <c r="E55" s="317"/>
      <c r="F55" s="316"/>
      <c r="G55" s="316"/>
      <c r="H55" s="316"/>
      <c r="I55" s="316"/>
      <c r="J55" s="316"/>
      <c r="K55" s="317"/>
      <c r="L55" s="317"/>
      <c r="M55" s="316"/>
      <c r="N55" s="316"/>
      <c r="O55" s="316"/>
      <c r="P55" s="317"/>
      <c r="Q55" s="316"/>
      <c r="R55" s="317"/>
      <c r="S55" s="317"/>
      <c r="T55" s="316"/>
      <c r="U55" s="316"/>
      <c r="V55" s="316"/>
      <c r="W55" s="316"/>
      <c r="X55" s="316"/>
      <c r="Y55" s="317"/>
      <c r="Z55" s="317"/>
      <c r="AA55" s="316"/>
      <c r="AB55" s="316"/>
      <c r="AC55" s="316"/>
      <c r="AD55" s="316"/>
      <c r="AE55" s="316"/>
      <c r="AF55" s="321"/>
      <c r="AG55" s="58">
        <f t="shared" si="4"/>
        <v>0</v>
      </c>
      <c r="AH55" s="59">
        <f t="shared" si="5"/>
        <v>0</v>
      </c>
      <c r="AI55" s="50">
        <f t="shared" si="6"/>
        <v>0</v>
      </c>
      <c r="AJ55" s="51">
        <f t="shared" si="3"/>
        <v>0</v>
      </c>
      <c r="AK55" s="51">
        <f>AJ55+'Juli 24'!AK55</f>
        <v>15</v>
      </c>
    </row>
    <row r="56" spans="1:37">
      <c r="A56" s="74" t="s">
        <v>8</v>
      </c>
      <c r="B56" s="55"/>
      <c r="C56" s="56"/>
      <c r="D56" s="11"/>
      <c r="E56" s="11">
        <f>COUNTIFS(E3:E55,"9.00")</f>
        <v>0</v>
      </c>
      <c r="F56" s="56"/>
      <c r="G56" s="56"/>
      <c r="H56" s="56"/>
      <c r="I56" s="56"/>
      <c r="J56" s="56"/>
      <c r="K56" s="11"/>
      <c r="L56" s="11">
        <f>COUNTIFS(L3:L55,"9.00")</f>
        <v>0</v>
      </c>
      <c r="M56" s="56"/>
      <c r="N56" s="56"/>
      <c r="O56" s="56"/>
      <c r="P56" s="11">
        <f>COUNTIFS(P3:P55,"9.00")</f>
        <v>0</v>
      </c>
      <c r="Q56" s="56"/>
      <c r="R56" s="11"/>
      <c r="S56" s="11">
        <f>COUNTIFS(S3:S55,"9.00")</f>
        <v>0</v>
      </c>
      <c r="T56" s="56"/>
      <c r="U56" s="56"/>
      <c r="V56" s="56"/>
      <c r="W56" s="56"/>
      <c r="X56" s="56"/>
      <c r="Y56" s="11"/>
      <c r="Z56" s="11">
        <f>COUNTIFS(Z3:Z55,"9.00")</f>
        <v>0</v>
      </c>
      <c r="AA56" s="56"/>
      <c r="AB56" s="56"/>
      <c r="AC56" s="56"/>
      <c r="AD56" s="56"/>
      <c r="AE56" s="56"/>
      <c r="AF56" s="322"/>
      <c r="AG56" s="42"/>
      <c r="AH56" s="42"/>
    </row>
    <row r="57" spans="1:37">
      <c r="A57" s="274">
        <v>0.4375</v>
      </c>
      <c r="B57" s="61"/>
      <c r="C57" s="62"/>
      <c r="D57" s="39"/>
      <c r="E57" s="39">
        <f>COUNTIFS(E3:E55,"10.30")</f>
        <v>0</v>
      </c>
      <c r="F57" s="62"/>
      <c r="G57" s="62"/>
      <c r="H57" s="62"/>
      <c r="I57" s="62"/>
      <c r="J57" s="62"/>
      <c r="K57" s="39"/>
      <c r="L57" s="39">
        <f>COUNTIFS(L3:L55,"10.30")</f>
        <v>0</v>
      </c>
      <c r="M57" s="62"/>
      <c r="N57" s="62"/>
      <c r="O57" s="62"/>
      <c r="P57" s="39">
        <f>COUNTIFS(P3:P55,"10.30")</f>
        <v>0</v>
      </c>
      <c r="Q57" s="62"/>
      <c r="R57" s="39"/>
      <c r="S57" s="39">
        <f>COUNTIFS(S3:S55,"10.30")</f>
        <v>0</v>
      </c>
      <c r="T57" s="62"/>
      <c r="U57" s="62"/>
      <c r="V57" s="62"/>
      <c r="W57" s="62"/>
      <c r="X57" s="62"/>
      <c r="Y57" s="39"/>
      <c r="Z57" s="39">
        <f>COUNTIFS(Z3:Z55,"10.30")</f>
        <v>0</v>
      </c>
      <c r="AA57" s="62"/>
      <c r="AB57" s="62"/>
      <c r="AC57" s="62"/>
      <c r="AD57" s="62"/>
      <c r="AE57" s="62"/>
      <c r="AF57" s="116"/>
      <c r="AG57" s="42"/>
      <c r="AH57" s="42"/>
    </row>
    <row r="58" spans="1:37" ht="16" thickBot="1">
      <c r="A58" s="74" t="s">
        <v>9</v>
      </c>
      <c r="B58" s="58"/>
      <c r="C58" s="59"/>
      <c r="D58" s="12">
        <f>COUNTIFS(D3:D55,"18.00")</f>
        <v>0</v>
      </c>
      <c r="E58" s="12">
        <f>COUNTIFS(E3:E55,"18.00")</f>
        <v>0</v>
      </c>
      <c r="F58" s="59"/>
      <c r="G58" s="59"/>
      <c r="H58" s="59"/>
      <c r="I58" s="59"/>
      <c r="J58" s="59"/>
      <c r="K58" s="12">
        <f>COUNTIFS(K3:K55,"18.00")</f>
        <v>0</v>
      </c>
      <c r="L58" s="12">
        <f>COUNTIFS(L3:L55,"18.00")</f>
        <v>0</v>
      </c>
      <c r="M58" s="59"/>
      <c r="N58" s="59"/>
      <c r="O58" s="12">
        <f>COUNTIFS(O3:O55,"18.00")</f>
        <v>0</v>
      </c>
      <c r="P58" s="12">
        <f>COUNTIFS(P3:P55,"18.00")</f>
        <v>0</v>
      </c>
      <c r="Q58" s="59"/>
      <c r="R58" s="12">
        <f>COUNTIFS(R3:R55,"18.00")</f>
        <v>0</v>
      </c>
      <c r="S58" s="12">
        <f>COUNTIFS(S3:S55,"18.00")</f>
        <v>0</v>
      </c>
      <c r="T58" s="59"/>
      <c r="U58" s="59"/>
      <c r="V58" s="59"/>
      <c r="W58" s="59"/>
      <c r="X58" s="59"/>
      <c r="Y58" s="12">
        <f>COUNTIFS(Y3:Y55,"18.00")</f>
        <v>0</v>
      </c>
      <c r="Z58" s="12">
        <f>COUNTIFS(Z3:Z55,"18.00")</f>
        <v>0</v>
      </c>
      <c r="AA58" s="59"/>
      <c r="AB58" s="59"/>
      <c r="AC58" s="59"/>
      <c r="AD58" s="59"/>
      <c r="AE58" s="59"/>
      <c r="AF58" s="154">
        <f>COUNTIFS(AF3:AF55,"18.00")</f>
        <v>0</v>
      </c>
      <c r="AG58" s="42"/>
      <c r="AH58" s="42"/>
    </row>
    <row r="60" spans="1:37">
      <c r="A60" t="s">
        <v>72</v>
      </c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64"/>
  <sheetViews>
    <sheetView zoomScaleNormal="100" workbookViewId="0">
      <pane ySplit="2" topLeftCell="A3" activePane="bottomLeft" state="frozen"/>
      <selection activeCell="A4" activeCellId="2" sqref="A21:XFD21 A18:XFD18 A4:XFD4"/>
      <selection pane="bottomLeft" activeCell="H59" sqref="H59"/>
    </sheetView>
  </sheetViews>
  <sheetFormatPr baseColWidth="10" defaultRowHeight="15"/>
  <cols>
    <col min="1" max="1" width="23.1640625" customWidth="1"/>
    <col min="2" max="31" width="3.6640625" customWidth="1"/>
    <col min="32" max="34" width="4.6640625" customWidth="1"/>
  </cols>
  <sheetData>
    <row r="1" spans="1:36" ht="16" thickBot="1">
      <c r="A1" s="346" t="s">
        <v>70</v>
      </c>
      <c r="B1" s="36" t="s">
        <v>7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2" t="s">
        <v>6</v>
      </c>
      <c r="I1" s="2" t="s">
        <v>7</v>
      </c>
      <c r="J1" s="14" t="s">
        <v>1</v>
      </c>
      <c r="K1" s="14" t="s">
        <v>2</v>
      </c>
      <c r="L1" s="14" t="s">
        <v>3</v>
      </c>
      <c r="M1" s="14" t="s">
        <v>4</v>
      </c>
      <c r="N1" s="14" t="s">
        <v>5</v>
      </c>
      <c r="O1" s="2" t="s">
        <v>6</v>
      </c>
      <c r="P1" s="2" t="s">
        <v>7</v>
      </c>
      <c r="Q1" s="14" t="s">
        <v>1</v>
      </c>
      <c r="R1" s="14" t="s">
        <v>2</v>
      </c>
      <c r="S1" s="14" t="s">
        <v>3</v>
      </c>
      <c r="T1" s="14" t="s">
        <v>4</v>
      </c>
      <c r="U1" s="14" t="s">
        <v>5</v>
      </c>
      <c r="V1" s="2" t="s">
        <v>6</v>
      </c>
      <c r="W1" s="2" t="s">
        <v>7</v>
      </c>
      <c r="X1" s="14" t="s">
        <v>1</v>
      </c>
      <c r="Y1" s="14" t="s">
        <v>2</v>
      </c>
      <c r="Z1" s="14" t="s">
        <v>3</v>
      </c>
      <c r="AA1" s="14" t="s">
        <v>4</v>
      </c>
      <c r="AB1" s="14" t="s">
        <v>5</v>
      </c>
      <c r="AC1" s="2" t="s">
        <v>6</v>
      </c>
      <c r="AD1" s="2" t="s">
        <v>7</v>
      </c>
      <c r="AE1" s="60" t="s">
        <v>1</v>
      </c>
      <c r="AF1" s="42"/>
      <c r="AG1" s="42"/>
      <c r="AH1" s="42"/>
      <c r="AI1" s="42"/>
      <c r="AJ1" s="42"/>
    </row>
    <row r="2" spans="1:36" ht="16" thickBot="1">
      <c r="A2" s="346"/>
      <c r="B2" s="109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29">
        <v>7</v>
      </c>
      <c r="I2" s="29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29">
        <v>14</v>
      </c>
      <c r="P2" s="29">
        <v>15</v>
      </c>
      <c r="Q2" s="47">
        <v>16</v>
      </c>
      <c r="R2" s="47">
        <v>17</v>
      </c>
      <c r="S2" s="47">
        <v>18</v>
      </c>
      <c r="T2" s="47">
        <v>19</v>
      </c>
      <c r="U2" s="47">
        <v>20</v>
      </c>
      <c r="V2" s="29">
        <v>21</v>
      </c>
      <c r="W2" s="29">
        <v>22</v>
      </c>
      <c r="X2" s="47">
        <v>23</v>
      </c>
      <c r="Y2" s="47">
        <v>24</v>
      </c>
      <c r="Z2" s="47">
        <v>25</v>
      </c>
      <c r="AA2" s="47">
        <v>26</v>
      </c>
      <c r="AB2" s="47">
        <v>27</v>
      </c>
      <c r="AC2" s="29">
        <v>28</v>
      </c>
      <c r="AD2" s="29">
        <v>29</v>
      </c>
      <c r="AE2" s="54">
        <v>30</v>
      </c>
      <c r="AF2" s="148" t="s">
        <v>8</v>
      </c>
      <c r="AG2" s="324">
        <v>0.4375</v>
      </c>
      <c r="AH2" s="149" t="s">
        <v>9</v>
      </c>
      <c r="AI2" s="146" t="s">
        <v>10</v>
      </c>
      <c r="AJ2" s="146" t="s">
        <v>13</v>
      </c>
    </row>
    <row r="3" spans="1:36">
      <c r="A3" s="96" t="s">
        <v>51</v>
      </c>
      <c r="B3" s="37"/>
      <c r="C3" s="18"/>
      <c r="D3" s="18"/>
      <c r="E3" s="18"/>
      <c r="F3" s="18"/>
      <c r="G3" s="18"/>
      <c r="H3" s="4"/>
      <c r="I3" s="4"/>
      <c r="J3" s="18"/>
      <c r="K3" s="18"/>
      <c r="L3" s="18"/>
      <c r="M3" s="18"/>
      <c r="N3" s="18"/>
      <c r="O3" s="4"/>
      <c r="P3" s="4"/>
      <c r="Q3" s="18"/>
      <c r="R3" s="18"/>
      <c r="S3" s="18"/>
      <c r="T3" s="18"/>
      <c r="U3" s="18"/>
      <c r="V3" s="4"/>
      <c r="W3" s="4"/>
      <c r="X3" s="18"/>
      <c r="Y3" s="18"/>
      <c r="Z3" s="18"/>
      <c r="AA3" s="18"/>
      <c r="AB3" s="18"/>
      <c r="AC3" s="4"/>
      <c r="AD3" s="4"/>
      <c r="AE3" s="80"/>
      <c r="AF3" s="55">
        <f>COUNTIFS(B3:AE3,"9.00")</f>
        <v>0</v>
      </c>
      <c r="AG3" s="56">
        <f>COUNTIFS(B3:AE3,"10.30")</f>
        <v>0</v>
      </c>
      <c r="AH3" s="57">
        <f>COUNTIFS(B3:AE3,"18.00")</f>
        <v>0</v>
      </c>
      <c r="AI3" s="52">
        <f>SUM(AF3:AH3)</f>
        <v>0</v>
      </c>
      <c r="AJ3" s="52">
        <f>AI3+'August 24'!AK3</f>
        <v>18</v>
      </c>
    </row>
    <row r="4" spans="1:36">
      <c r="A4" s="70" t="s">
        <v>52</v>
      </c>
      <c r="B4" s="38"/>
      <c r="C4" s="16"/>
      <c r="D4" s="16"/>
      <c r="E4" s="16"/>
      <c r="F4" s="16"/>
      <c r="G4" s="16"/>
      <c r="H4" s="5"/>
      <c r="I4" s="5"/>
      <c r="J4" s="16"/>
      <c r="K4" s="16"/>
      <c r="L4" s="16"/>
      <c r="M4" s="16"/>
      <c r="N4" s="16"/>
      <c r="O4" s="5"/>
      <c r="P4" s="5"/>
      <c r="Q4" s="16"/>
      <c r="R4" s="16"/>
      <c r="S4" s="16"/>
      <c r="T4" s="16"/>
      <c r="U4" s="16"/>
      <c r="V4" s="5"/>
      <c r="W4" s="5"/>
      <c r="X4" s="16"/>
      <c r="Y4" s="16"/>
      <c r="Z4" s="16"/>
      <c r="AA4" s="16"/>
      <c r="AB4" s="16"/>
      <c r="AC4" s="5"/>
      <c r="AD4" s="5"/>
      <c r="AE4" s="41"/>
      <c r="AF4" s="61">
        <f t="shared" ref="AF4:AF55" si="0">COUNTIFS(B4:AE4,"9.00")</f>
        <v>0</v>
      </c>
      <c r="AG4" s="62">
        <f t="shared" ref="AG4:AG55" si="1">COUNTIFS(B4:AE4,"10.30")</f>
        <v>0</v>
      </c>
      <c r="AH4" s="48">
        <f t="shared" ref="AH4:AH55" si="2">COUNTIFS(B4:AE4,"18.00")</f>
        <v>0</v>
      </c>
      <c r="AI4" s="49">
        <f t="shared" ref="AI4:AI55" si="3">SUM(AF4:AH4)</f>
        <v>0</v>
      </c>
      <c r="AJ4" s="49">
        <f>AI4+'August 24'!AK4</f>
        <v>18</v>
      </c>
    </row>
    <row r="5" spans="1:36">
      <c r="A5" s="70" t="s">
        <v>46</v>
      </c>
      <c r="B5" s="38"/>
      <c r="C5" s="16"/>
      <c r="D5" s="16"/>
      <c r="E5" s="16"/>
      <c r="F5" s="16"/>
      <c r="G5" s="16"/>
      <c r="H5" s="5"/>
      <c r="I5" s="5"/>
      <c r="J5" s="16"/>
      <c r="K5" s="16"/>
      <c r="L5" s="16"/>
      <c r="M5" s="16"/>
      <c r="N5" s="16"/>
      <c r="O5" s="5"/>
      <c r="P5" s="5"/>
      <c r="Q5" s="16"/>
      <c r="R5" s="16"/>
      <c r="S5" s="16"/>
      <c r="T5" s="16"/>
      <c r="U5" s="16"/>
      <c r="V5" s="5"/>
      <c r="W5" s="5"/>
      <c r="X5" s="16"/>
      <c r="Y5" s="16"/>
      <c r="Z5" s="16"/>
      <c r="AA5" s="16"/>
      <c r="AB5" s="16"/>
      <c r="AC5" s="5"/>
      <c r="AD5" s="5"/>
      <c r="AE5" s="41"/>
      <c r="AF5" s="61">
        <f t="shared" si="0"/>
        <v>0</v>
      </c>
      <c r="AG5" s="62">
        <f t="shared" si="1"/>
        <v>0</v>
      </c>
      <c r="AH5" s="48">
        <f t="shared" si="2"/>
        <v>0</v>
      </c>
      <c r="AI5" s="49">
        <f t="shared" si="3"/>
        <v>0</v>
      </c>
      <c r="AJ5" s="49">
        <f>AI5+'August 24'!AK5</f>
        <v>18</v>
      </c>
    </row>
    <row r="6" spans="1:36">
      <c r="A6" s="70" t="s">
        <v>41</v>
      </c>
      <c r="B6" s="38"/>
      <c r="C6" s="16"/>
      <c r="D6" s="16"/>
      <c r="E6" s="16"/>
      <c r="F6" s="16"/>
      <c r="G6" s="16"/>
      <c r="H6" s="5"/>
      <c r="I6" s="5"/>
      <c r="J6" s="16"/>
      <c r="K6" s="16"/>
      <c r="L6" s="16"/>
      <c r="M6" s="16"/>
      <c r="N6" s="16"/>
      <c r="O6" s="5"/>
      <c r="P6" s="5"/>
      <c r="Q6" s="16"/>
      <c r="R6" s="16"/>
      <c r="S6" s="16"/>
      <c r="T6" s="16"/>
      <c r="U6" s="16"/>
      <c r="V6" s="5"/>
      <c r="W6" s="5"/>
      <c r="X6" s="16"/>
      <c r="Y6" s="16"/>
      <c r="Z6" s="16"/>
      <c r="AA6" s="16"/>
      <c r="AB6" s="16"/>
      <c r="AC6" s="5"/>
      <c r="AD6" s="5"/>
      <c r="AE6" s="41"/>
      <c r="AF6" s="61">
        <f t="shared" si="0"/>
        <v>0</v>
      </c>
      <c r="AG6" s="62">
        <f t="shared" si="1"/>
        <v>0</v>
      </c>
      <c r="AH6" s="48">
        <f t="shared" si="2"/>
        <v>0</v>
      </c>
      <c r="AI6" s="49">
        <f t="shared" si="3"/>
        <v>0</v>
      </c>
      <c r="AJ6" s="49">
        <f>AI6+'August 24'!AK6</f>
        <v>17</v>
      </c>
    </row>
    <row r="7" spans="1:36">
      <c r="A7" s="71" t="s">
        <v>25</v>
      </c>
      <c r="B7" s="38"/>
      <c r="C7" s="16"/>
      <c r="D7" s="16"/>
      <c r="E7" s="16"/>
      <c r="F7" s="16"/>
      <c r="G7" s="16"/>
      <c r="H7" s="5"/>
      <c r="I7" s="5"/>
      <c r="J7" s="16"/>
      <c r="K7" s="16"/>
      <c r="L7" s="16"/>
      <c r="M7" s="16"/>
      <c r="N7" s="16"/>
      <c r="O7" s="5"/>
      <c r="P7" s="5"/>
      <c r="Q7" s="16"/>
      <c r="R7" s="16"/>
      <c r="S7" s="16"/>
      <c r="T7" s="16"/>
      <c r="U7" s="16"/>
      <c r="V7" s="5"/>
      <c r="W7" s="5"/>
      <c r="X7" s="16"/>
      <c r="Y7" s="16"/>
      <c r="Z7" s="16"/>
      <c r="AA7" s="16"/>
      <c r="AB7" s="16"/>
      <c r="AC7" s="5"/>
      <c r="AD7" s="5"/>
      <c r="AE7" s="41"/>
      <c r="AF7" s="61">
        <f t="shared" si="0"/>
        <v>0</v>
      </c>
      <c r="AG7" s="62">
        <f t="shared" si="1"/>
        <v>0</v>
      </c>
      <c r="AH7" s="48">
        <f t="shared" si="2"/>
        <v>0</v>
      </c>
      <c r="AI7" s="49">
        <f t="shared" si="3"/>
        <v>0</v>
      </c>
      <c r="AJ7" s="49">
        <f>AI7+'August 24'!AK7</f>
        <v>18</v>
      </c>
    </row>
    <row r="8" spans="1:36">
      <c r="A8" s="70" t="s">
        <v>101</v>
      </c>
      <c r="B8" s="38"/>
      <c r="C8" s="16"/>
      <c r="D8" s="16"/>
      <c r="E8" s="16"/>
      <c r="F8" s="16"/>
      <c r="G8" s="16"/>
      <c r="H8" s="5"/>
      <c r="I8" s="5"/>
      <c r="J8" s="16"/>
      <c r="K8" s="16"/>
      <c r="L8" s="16"/>
      <c r="M8" s="16"/>
      <c r="N8" s="16"/>
      <c r="O8" s="5"/>
      <c r="P8" s="5"/>
      <c r="Q8" s="16"/>
      <c r="R8" s="16"/>
      <c r="S8" s="16"/>
      <c r="T8" s="16"/>
      <c r="U8" s="16"/>
      <c r="V8" s="5"/>
      <c r="W8" s="5"/>
      <c r="X8" s="16"/>
      <c r="Y8" s="16"/>
      <c r="Z8" s="16"/>
      <c r="AA8" s="16"/>
      <c r="AB8" s="16"/>
      <c r="AC8" s="5"/>
      <c r="AD8" s="5"/>
      <c r="AE8" s="41"/>
      <c r="AF8" s="61">
        <f t="shared" si="0"/>
        <v>0</v>
      </c>
      <c r="AG8" s="62">
        <f t="shared" si="1"/>
        <v>0</v>
      </c>
      <c r="AH8" s="48">
        <f t="shared" si="2"/>
        <v>0</v>
      </c>
      <c r="AI8" s="49">
        <f t="shared" si="3"/>
        <v>0</v>
      </c>
      <c r="AJ8" s="49">
        <f>AI8+'August 24'!AK8</f>
        <v>18</v>
      </c>
    </row>
    <row r="9" spans="1:36">
      <c r="A9" s="70" t="s">
        <v>42</v>
      </c>
      <c r="B9" s="38"/>
      <c r="C9" s="16"/>
      <c r="D9" s="16"/>
      <c r="E9" s="16"/>
      <c r="F9" s="16"/>
      <c r="G9" s="16"/>
      <c r="H9" s="5"/>
      <c r="I9" s="5"/>
      <c r="J9" s="16"/>
      <c r="K9" s="16"/>
      <c r="L9" s="16"/>
      <c r="M9" s="16"/>
      <c r="N9" s="16"/>
      <c r="O9" s="5"/>
      <c r="P9" s="5"/>
      <c r="Q9" s="16"/>
      <c r="R9" s="16"/>
      <c r="S9" s="16"/>
      <c r="T9" s="16"/>
      <c r="U9" s="16"/>
      <c r="V9" s="5"/>
      <c r="W9" s="5"/>
      <c r="X9" s="16"/>
      <c r="Y9" s="16"/>
      <c r="Z9" s="16"/>
      <c r="AA9" s="16"/>
      <c r="AB9" s="16"/>
      <c r="AC9" s="5"/>
      <c r="AD9" s="5"/>
      <c r="AE9" s="41"/>
      <c r="AF9" s="61">
        <f t="shared" si="0"/>
        <v>0</v>
      </c>
      <c r="AG9" s="62">
        <f t="shared" si="1"/>
        <v>0</v>
      </c>
      <c r="AH9" s="48">
        <f t="shared" si="2"/>
        <v>0</v>
      </c>
      <c r="AI9" s="49">
        <f t="shared" si="3"/>
        <v>0</v>
      </c>
      <c r="AJ9" s="49">
        <f>AI9+'August 24'!AK9</f>
        <v>15</v>
      </c>
    </row>
    <row r="10" spans="1:36">
      <c r="A10" s="70" t="s">
        <v>53</v>
      </c>
      <c r="B10" s="38"/>
      <c r="C10" s="16"/>
      <c r="D10" s="16"/>
      <c r="E10" s="16"/>
      <c r="F10" s="16"/>
      <c r="G10" s="16"/>
      <c r="H10" s="5"/>
      <c r="I10" s="5"/>
      <c r="J10" s="16"/>
      <c r="K10" s="16"/>
      <c r="L10" s="16"/>
      <c r="M10" s="16"/>
      <c r="N10" s="16"/>
      <c r="O10" s="5"/>
      <c r="P10" s="5"/>
      <c r="Q10" s="16"/>
      <c r="R10" s="16"/>
      <c r="S10" s="16"/>
      <c r="T10" s="16"/>
      <c r="U10" s="16"/>
      <c r="V10" s="5"/>
      <c r="W10" s="5"/>
      <c r="X10" s="16"/>
      <c r="Y10" s="16"/>
      <c r="Z10" s="16"/>
      <c r="AA10" s="16"/>
      <c r="AB10" s="16"/>
      <c r="AC10" s="5"/>
      <c r="AD10" s="5"/>
      <c r="AE10" s="41"/>
      <c r="AF10" s="61">
        <f t="shared" si="0"/>
        <v>0</v>
      </c>
      <c r="AG10" s="62">
        <f t="shared" si="1"/>
        <v>0</v>
      </c>
      <c r="AH10" s="48">
        <f t="shared" si="2"/>
        <v>0</v>
      </c>
      <c r="AI10" s="49">
        <f t="shared" si="3"/>
        <v>0</v>
      </c>
      <c r="AJ10" s="49">
        <f>AI10+'August 24'!AK10</f>
        <v>15</v>
      </c>
    </row>
    <row r="11" spans="1:36">
      <c r="A11" s="70" t="s">
        <v>39</v>
      </c>
      <c r="B11" s="38"/>
      <c r="C11" s="16"/>
      <c r="D11" s="16"/>
      <c r="E11" s="16"/>
      <c r="F11" s="16"/>
      <c r="G11" s="16"/>
      <c r="H11" s="5"/>
      <c r="I11" s="5"/>
      <c r="J11" s="16"/>
      <c r="K11" s="16"/>
      <c r="L11" s="16"/>
      <c r="M11" s="16"/>
      <c r="N11" s="16"/>
      <c r="O11" s="5"/>
      <c r="P11" s="5"/>
      <c r="Q11" s="16"/>
      <c r="R11" s="16"/>
      <c r="S11" s="16"/>
      <c r="T11" s="16"/>
      <c r="U11" s="16"/>
      <c r="V11" s="5"/>
      <c r="W11" s="5"/>
      <c r="X11" s="16"/>
      <c r="Y11" s="16"/>
      <c r="Z11" s="16"/>
      <c r="AA11" s="16"/>
      <c r="AB11" s="16"/>
      <c r="AC11" s="5"/>
      <c r="AD11" s="5"/>
      <c r="AE11" s="41"/>
      <c r="AF11" s="61">
        <f t="shared" si="0"/>
        <v>0</v>
      </c>
      <c r="AG11" s="62">
        <f t="shared" si="1"/>
        <v>0</v>
      </c>
      <c r="AH11" s="48">
        <f t="shared" si="2"/>
        <v>0</v>
      </c>
      <c r="AI11" s="49">
        <f t="shared" si="3"/>
        <v>0</v>
      </c>
      <c r="AJ11" s="49">
        <f>AI11+'August 24'!AK11</f>
        <v>15</v>
      </c>
    </row>
    <row r="12" spans="1:36">
      <c r="A12" s="70" t="s">
        <v>38</v>
      </c>
      <c r="B12" s="38"/>
      <c r="C12" s="16"/>
      <c r="D12" s="16"/>
      <c r="E12" s="16"/>
      <c r="F12" s="16"/>
      <c r="G12" s="16"/>
      <c r="H12" s="5"/>
      <c r="I12" s="5"/>
      <c r="J12" s="16"/>
      <c r="K12" s="16"/>
      <c r="L12" s="16"/>
      <c r="M12" s="16"/>
      <c r="N12" s="16"/>
      <c r="O12" s="5"/>
      <c r="P12" s="5"/>
      <c r="Q12" s="16"/>
      <c r="R12" s="16"/>
      <c r="S12" s="16"/>
      <c r="T12" s="16"/>
      <c r="U12" s="16"/>
      <c r="V12" s="5"/>
      <c r="W12" s="5"/>
      <c r="X12" s="16"/>
      <c r="Y12" s="16"/>
      <c r="Z12" s="16"/>
      <c r="AA12" s="16"/>
      <c r="AB12" s="16"/>
      <c r="AC12" s="5"/>
      <c r="AD12" s="5"/>
      <c r="AE12" s="41"/>
      <c r="AF12" s="61">
        <f t="shared" si="0"/>
        <v>0</v>
      </c>
      <c r="AG12" s="62">
        <f t="shared" si="1"/>
        <v>0</v>
      </c>
      <c r="AH12" s="48">
        <f t="shared" si="2"/>
        <v>0</v>
      </c>
      <c r="AI12" s="49">
        <f t="shared" si="3"/>
        <v>0</v>
      </c>
      <c r="AJ12" s="49">
        <f>AI12+'August 24'!AK12</f>
        <v>15</v>
      </c>
    </row>
    <row r="13" spans="1:36">
      <c r="A13" s="70" t="s">
        <v>54</v>
      </c>
      <c r="B13" s="38"/>
      <c r="C13" s="16"/>
      <c r="D13" s="16"/>
      <c r="E13" s="16"/>
      <c r="F13" s="16"/>
      <c r="G13" s="16"/>
      <c r="H13" s="5"/>
      <c r="I13" s="5"/>
      <c r="J13" s="16"/>
      <c r="K13" s="16"/>
      <c r="L13" s="16"/>
      <c r="M13" s="16"/>
      <c r="N13" s="16"/>
      <c r="O13" s="5"/>
      <c r="P13" s="5"/>
      <c r="Q13" s="16"/>
      <c r="R13" s="16"/>
      <c r="S13" s="16"/>
      <c r="T13" s="16"/>
      <c r="U13" s="16"/>
      <c r="V13" s="5"/>
      <c r="W13" s="5"/>
      <c r="X13" s="16"/>
      <c r="Y13" s="16"/>
      <c r="Z13" s="16"/>
      <c r="AA13" s="16"/>
      <c r="AB13" s="16"/>
      <c r="AC13" s="5"/>
      <c r="AD13" s="5"/>
      <c r="AE13" s="41"/>
      <c r="AF13" s="61">
        <f t="shared" si="0"/>
        <v>0</v>
      </c>
      <c r="AG13" s="62">
        <f t="shared" si="1"/>
        <v>0</v>
      </c>
      <c r="AH13" s="48">
        <f t="shared" si="2"/>
        <v>0</v>
      </c>
      <c r="AI13" s="49">
        <f t="shared" si="3"/>
        <v>0</v>
      </c>
      <c r="AJ13" s="49">
        <f>AI13+'August 24'!AK13</f>
        <v>15</v>
      </c>
    </row>
    <row r="14" spans="1:36" ht="13.5" customHeight="1">
      <c r="A14" s="71" t="s">
        <v>26</v>
      </c>
      <c r="B14" s="38"/>
      <c r="C14" s="16"/>
      <c r="D14" s="16"/>
      <c r="E14" s="16"/>
      <c r="F14" s="16"/>
      <c r="G14" s="16"/>
      <c r="H14" s="5"/>
      <c r="I14" s="5"/>
      <c r="J14" s="16"/>
      <c r="K14" s="16"/>
      <c r="L14" s="16"/>
      <c r="M14" s="16"/>
      <c r="N14" s="16"/>
      <c r="O14" s="5"/>
      <c r="P14" s="5"/>
      <c r="Q14" s="16"/>
      <c r="R14" s="16"/>
      <c r="S14" s="16"/>
      <c r="T14" s="16"/>
      <c r="U14" s="16"/>
      <c r="V14" s="5"/>
      <c r="W14" s="5"/>
      <c r="X14" s="16"/>
      <c r="Y14" s="16"/>
      <c r="Z14" s="16"/>
      <c r="AA14" s="16"/>
      <c r="AB14" s="16"/>
      <c r="AC14" s="5"/>
      <c r="AD14" s="5"/>
      <c r="AE14" s="41"/>
      <c r="AF14" s="61">
        <f t="shared" si="0"/>
        <v>0</v>
      </c>
      <c r="AG14" s="62">
        <f t="shared" si="1"/>
        <v>0</v>
      </c>
      <c r="AH14" s="48">
        <f t="shared" si="2"/>
        <v>0</v>
      </c>
      <c r="AI14" s="49">
        <f t="shared" si="3"/>
        <v>0</v>
      </c>
      <c r="AJ14" s="49">
        <f>AI14+'August 24'!AK14</f>
        <v>15</v>
      </c>
    </row>
    <row r="15" spans="1:36">
      <c r="A15" s="70" t="s">
        <v>78</v>
      </c>
      <c r="B15" s="38"/>
      <c r="C15" s="16"/>
      <c r="D15" s="16"/>
      <c r="E15" s="16"/>
      <c r="F15" s="16"/>
      <c r="G15" s="16"/>
      <c r="H15" s="5"/>
      <c r="I15" s="5"/>
      <c r="J15" s="16"/>
      <c r="K15" s="16"/>
      <c r="L15" s="16"/>
      <c r="M15" s="16"/>
      <c r="N15" s="16"/>
      <c r="O15" s="5"/>
      <c r="P15" s="5"/>
      <c r="Q15" s="16"/>
      <c r="R15" s="16"/>
      <c r="S15" s="16"/>
      <c r="T15" s="16"/>
      <c r="U15" s="16"/>
      <c r="V15" s="5"/>
      <c r="W15" s="5"/>
      <c r="X15" s="16"/>
      <c r="Y15" s="16"/>
      <c r="Z15" s="16"/>
      <c r="AA15" s="16"/>
      <c r="AB15" s="16"/>
      <c r="AC15" s="5"/>
      <c r="AD15" s="5"/>
      <c r="AE15" s="41"/>
      <c r="AF15" s="61">
        <f t="shared" si="0"/>
        <v>0</v>
      </c>
      <c r="AG15" s="62">
        <f t="shared" si="1"/>
        <v>0</v>
      </c>
      <c r="AH15" s="48">
        <f t="shared" si="2"/>
        <v>0</v>
      </c>
      <c r="AI15" s="49">
        <f t="shared" si="3"/>
        <v>0</v>
      </c>
      <c r="AJ15" s="49">
        <f>AI15+'August 24'!AK15</f>
        <v>15</v>
      </c>
    </row>
    <row r="16" spans="1:36">
      <c r="A16" s="169" t="s">
        <v>76</v>
      </c>
      <c r="B16" s="38"/>
      <c r="C16" s="16"/>
      <c r="D16" s="16"/>
      <c r="E16" s="16"/>
      <c r="F16" s="16"/>
      <c r="G16" s="16"/>
      <c r="H16" s="5"/>
      <c r="I16" s="5"/>
      <c r="J16" s="16"/>
      <c r="K16" s="16"/>
      <c r="L16" s="16"/>
      <c r="M16" s="16"/>
      <c r="N16" s="16"/>
      <c r="O16" s="5"/>
      <c r="P16" s="5"/>
      <c r="Q16" s="16"/>
      <c r="R16" s="16"/>
      <c r="S16" s="16"/>
      <c r="T16" s="16"/>
      <c r="U16" s="16"/>
      <c r="V16" s="5"/>
      <c r="W16" s="5"/>
      <c r="X16" s="16"/>
      <c r="Y16" s="16"/>
      <c r="Z16" s="16"/>
      <c r="AA16" s="16"/>
      <c r="AB16" s="16"/>
      <c r="AC16" s="5"/>
      <c r="AD16" s="5"/>
      <c r="AE16" s="41"/>
      <c r="AF16" s="61">
        <f t="shared" si="0"/>
        <v>0</v>
      </c>
      <c r="AG16" s="62">
        <f t="shared" si="1"/>
        <v>0</v>
      </c>
      <c r="AH16" s="48">
        <f t="shared" si="2"/>
        <v>0</v>
      </c>
      <c r="AI16" s="49">
        <f t="shared" si="3"/>
        <v>0</v>
      </c>
      <c r="AJ16" s="49">
        <f>AI16+'August 24'!AK16</f>
        <v>15</v>
      </c>
    </row>
    <row r="17" spans="1:36">
      <c r="A17" s="70" t="s">
        <v>55</v>
      </c>
      <c r="B17" s="38"/>
      <c r="C17" s="16"/>
      <c r="D17" s="16"/>
      <c r="E17" s="16"/>
      <c r="F17" s="16"/>
      <c r="G17" s="16"/>
      <c r="H17" s="5"/>
      <c r="I17" s="5"/>
      <c r="J17" s="16"/>
      <c r="K17" s="16"/>
      <c r="L17" s="16"/>
      <c r="M17" s="16"/>
      <c r="N17" s="16"/>
      <c r="O17" s="5"/>
      <c r="P17" s="5"/>
      <c r="Q17" s="16"/>
      <c r="R17" s="16"/>
      <c r="S17" s="16"/>
      <c r="T17" s="16"/>
      <c r="U17" s="16"/>
      <c r="V17" s="5"/>
      <c r="W17" s="5"/>
      <c r="X17" s="16"/>
      <c r="Y17" s="16"/>
      <c r="Z17" s="16"/>
      <c r="AA17" s="16"/>
      <c r="AB17" s="16"/>
      <c r="AC17" s="5"/>
      <c r="AD17" s="5"/>
      <c r="AE17" s="41"/>
      <c r="AF17" s="61">
        <f t="shared" si="0"/>
        <v>0</v>
      </c>
      <c r="AG17" s="62">
        <f t="shared" si="1"/>
        <v>0</v>
      </c>
      <c r="AH17" s="48">
        <f t="shared" si="2"/>
        <v>0</v>
      </c>
      <c r="AI17" s="49">
        <f t="shared" si="3"/>
        <v>0</v>
      </c>
      <c r="AJ17" s="49">
        <f>AI17+'August 24'!AK17</f>
        <v>15</v>
      </c>
    </row>
    <row r="18" spans="1:36">
      <c r="A18" s="70" t="s">
        <v>92</v>
      </c>
      <c r="B18" s="38"/>
      <c r="C18" s="16"/>
      <c r="D18" s="16"/>
      <c r="E18" s="16"/>
      <c r="F18" s="16"/>
      <c r="G18" s="16"/>
      <c r="H18" s="5"/>
      <c r="I18" s="5"/>
      <c r="J18" s="16"/>
      <c r="K18" s="16"/>
      <c r="L18" s="16"/>
      <c r="M18" s="16"/>
      <c r="N18" s="16"/>
      <c r="O18" s="5"/>
      <c r="P18" s="5"/>
      <c r="Q18" s="16"/>
      <c r="R18" s="16"/>
      <c r="S18" s="16"/>
      <c r="T18" s="16"/>
      <c r="U18" s="16"/>
      <c r="V18" s="5"/>
      <c r="W18" s="5"/>
      <c r="X18" s="16"/>
      <c r="Y18" s="16"/>
      <c r="Z18" s="16"/>
      <c r="AA18" s="16"/>
      <c r="AB18" s="16"/>
      <c r="AC18" s="5"/>
      <c r="AD18" s="5"/>
      <c r="AE18" s="41"/>
      <c r="AF18" s="61">
        <f t="shared" si="0"/>
        <v>0</v>
      </c>
      <c r="AG18" s="62">
        <f t="shared" si="1"/>
        <v>0</v>
      </c>
      <c r="AH18" s="48">
        <f t="shared" si="2"/>
        <v>0</v>
      </c>
      <c r="AI18" s="49">
        <f t="shared" si="3"/>
        <v>0</v>
      </c>
      <c r="AJ18" s="49">
        <f>AI18+'August 24'!AK18</f>
        <v>11</v>
      </c>
    </row>
    <row r="19" spans="1:36">
      <c r="A19" s="71" t="s">
        <v>27</v>
      </c>
      <c r="B19" s="38"/>
      <c r="C19" s="16"/>
      <c r="D19" s="16"/>
      <c r="E19" s="16"/>
      <c r="F19" s="16"/>
      <c r="G19" s="16"/>
      <c r="H19" s="5"/>
      <c r="I19" s="5"/>
      <c r="J19" s="16"/>
      <c r="K19" s="16"/>
      <c r="L19" s="16"/>
      <c r="M19" s="16"/>
      <c r="N19" s="16"/>
      <c r="O19" s="5"/>
      <c r="P19" s="5"/>
      <c r="Q19" s="16"/>
      <c r="R19" s="16"/>
      <c r="S19" s="16"/>
      <c r="T19" s="16"/>
      <c r="U19" s="16"/>
      <c r="V19" s="5"/>
      <c r="W19" s="5"/>
      <c r="X19" s="16"/>
      <c r="Y19" s="16"/>
      <c r="Z19" s="16"/>
      <c r="AA19" s="16"/>
      <c r="AB19" s="16"/>
      <c r="AC19" s="5"/>
      <c r="AD19" s="5"/>
      <c r="AE19" s="41"/>
      <c r="AF19" s="61">
        <f t="shared" si="0"/>
        <v>0</v>
      </c>
      <c r="AG19" s="62">
        <f t="shared" si="1"/>
        <v>0</v>
      </c>
      <c r="AH19" s="48">
        <f t="shared" si="2"/>
        <v>0</v>
      </c>
      <c r="AI19" s="49">
        <f t="shared" si="3"/>
        <v>0</v>
      </c>
      <c r="AJ19" s="49">
        <f>AI19+'August 24'!AK19</f>
        <v>14</v>
      </c>
    </row>
    <row r="20" spans="1:36">
      <c r="A20" s="71" t="s">
        <v>28</v>
      </c>
      <c r="B20" s="38"/>
      <c r="C20" s="16"/>
      <c r="D20" s="16"/>
      <c r="E20" s="16"/>
      <c r="F20" s="16"/>
      <c r="G20" s="16"/>
      <c r="H20" s="5"/>
      <c r="I20" s="5"/>
      <c r="J20" s="16"/>
      <c r="K20" s="16"/>
      <c r="L20" s="16"/>
      <c r="M20" s="16"/>
      <c r="N20" s="16"/>
      <c r="O20" s="5"/>
      <c r="P20" s="5"/>
      <c r="Q20" s="16"/>
      <c r="R20" s="16"/>
      <c r="S20" s="16"/>
      <c r="T20" s="16"/>
      <c r="U20" s="16"/>
      <c r="V20" s="5"/>
      <c r="W20" s="5"/>
      <c r="X20" s="16"/>
      <c r="Y20" s="16"/>
      <c r="Z20" s="16"/>
      <c r="AA20" s="16"/>
      <c r="AB20" s="16"/>
      <c r="AC20" s="5"/>
      <c r="AD20" s="5"/>
      <c r="AE20" s="41"/>
      <c r="AF20" s="61">
        <f t="shared" si="0"/>
        <v>0</v>
      </c>
      <c r="AG20" s="62">
        <f t="shared" si="1"/>
        <v>0</v>
      </c>
      <c r="AH20" s="48">
        <f t="shared" si="2"/>
        <v>0</v>
      </c>
      <c r="AI20" s="49">
        <f t="shared" si="3"/>
        <v>0</v>
      </c>
      <c r="AJ20" s="49">
        <f>AI20+'August 24'!AK20</f>
        <v>15</v>
      </c>
    </row>
    <row r="21" spans="1:36">
      <c r="A21" s="70" t="s">
        <v>91</v>
      </c>
      <c r="B21" s="38"/>
      <c r="C21" s="16"/>
      <c r="D21" s="16"/>
      <c r="E21" s="16"/>
      <c r="F21" s="16"/>
      <c r="G21" s="16"/>
      <c r="H21" s="5"/>
      <c r="I21" s="5"/>
      <c r="J21" s="16"/>
      <c r="K21" s="16"/>
      <c r="L21" s="16"/>
      <c r="M21" s="16"/>
      <c r="N21" s="16"/>
      <c r="O21" s="5"/>
      <c r="P21" s="5"/>
      <c r="Q21" s="16"/>
      <c r="R21" s="16"/>
      <c r="S21" s="16"/>
      <c r="T21" s="16"/>
      <c r="U21" s="16"/>
      <c r="V21" s="5"/>
      <c r="W21" s="5"/>
      <c r="X21" s="16"/>
      <c r="Y21" s="16"/>
      <c r="Z21" s="16"/>
      <c r="AA21" s="16"/>
      <c r="AB21" s="16"/>
      <c r="AC21" s="5"/>
      <c r="AD21" s="5"/>
      <c r="AE21" s="41"/>
      <c r="AF21" s="61">
        <f t="shared" si="0"/>
        <v>0</v>
      </c>
      <c r="AG21" s="62">
        <f t="shared" si="1"/>
        <v>0</v>
      </c>
      <c r="AH21" s="48">
        <f t="shared" si="2"/>
        <v>0</v>
      </c>
      <c r="AI21" s="49">
        <f t="shared" si="3"/>
        <v>0</v>
      </c>
      <c r="AJ21" s="49">
        <f>AI21+'August 24'!AK21</f>
        <v>13</v>
      </c>
    </row>
    <row r="22" spans="1:36">
      <c r="A22" s="70" t="s">
        <v>81</v>
      </c>
      <c r="B22" s="38"/>
      <c r="C22" s="16"/>
      <c r="D22" s="16"/>
      <c r="E22" s="16"/>
      <c r="F22" s="16"/>
      <c r="G22" s="16"/>
      <c r="H22" s="5"/>
      <c r="I22" s="5"/>
      <c r="J22" s="16"/>
      <c r="K22" s="16"/>
      <c r="L22" s="16"/>
      <c r="M22" s="16"/>
      <c r="N22" s="16"/>
      <c r="O22" s="5"/>
      <c r="P22" s="5"/>
      <c r="Q22" s="16"/>
      <c r="R22" s="16"/>
      <c r="S22" s="16"/>
      <c r="T22" s="16"/>
      <c r="U22" s="16"/>
      <c r="V22" s="5"/>
      <c r="W22" s="5"/>
      <c r="X22" s="16"/>
      <c r="Y22" s="16"/>
      <c r="Z22" s="16"/>
      <c r="AA22" s="16"/>
      <c r="AB22" s="16"/>
      <c r="AC22" s="5"/>
      <c r="AD22" s="5"/>
      <c r="AE22" s="41"/>
      <c r="AF22" s="61">
        <f t="shared" si="0"/>
        <v>0</v>
      </c>
      <c r="AG22" s="62">
        <f t="shared" si="1"/>
        <v>0</v>
      </c>
      <c r="AH22" s="48">
        <f t="shared" si="2"/>
        <v>0</v>
      </c>
      <c r="AI22" s="49">
        <f t="shared" si="3"/>
        <v>0</v>
      </c>
      <c r="AJ22" s="49">
        <f>AI22+'August 24'!AK22</f>
        <v>15</v>
      </c>
    </row>
    <row r="23" spans="1:36">
      <c r="A23" s="70" t="s">
        <v>33</v>
      </c>
      <c r="B23" s="38"/>
      <c r="C23" s="16"/>
      <c r="D23" s="16"/>
      <c r="E23" s="16"/>
      <c r="F23" s="16"/>
      <c r="G23" s="16"/>
      <c r="H23" s="5"/>
      <c r="I23" s="5"/>
      <c r="J23" s="16"/>
      <c r="K23" s="16"/>
      <c r="L23" s="16"/>
      <c r="M23" s="16"/>
      <c r="N23" s="16"/>
      <c r="O23" s="5"/>
      <c r="P23" s="5"/>
      <c r="Q23" s="16"/>
      <c r="R23" s="16"/>
      <c r="S23" s="16"/>
      <c r="T23" s="16"/>
      <c r="U23" s="16"/>
      <c r="V23" s="5"/>
      <c r="W23" s="5"/>
      <c r="X23" s="16"/>
      <c r="Y23" s="16"/>
      <c r="Z23" s="16"/>
      <c r="AA23" s="16"/>
      <c r="AB23" s="16"/>
      <c r="AC23" s="5"/>
      <c r="AD23" s="5"/>
      <c r="AE23" s="41"/>
      <c r="AF23" s="61">
        <f t="shared" si="0"/>
        <v>0</v>
      </c>
      <c r="AG23" s="62">
        <f t="shared" si="1"/>
        <v>0</v>
      </c>
      <c r="AH23" s="48">
        <f t="shared" si="2"/>
        <v>0</v>
      </c>
      <c r="AI23" s="49">
        <f t="shared" si="3"/>
        <v>0</v>
      </c>
      <c r="AJ23" s="49">
        <f>AI23+'August 24'!AK23</f>
        <v>15</v>
      </c>
    </row>
    <row r="24" spans="1:36">
      <c r="A24" s="70" t="s">
        <v>88</v>
      </c>
      <c r="B24" s="38"/>
      <c r="C24" s="16"/>
      <c r="D24" s="16"/>
      <c r="E24" s="16"/>
      <c r="F24" s="16"/>
      <c r="G24" s="16"/>
      <c r="H24" s="5"/>
      <c r="I24" s="5"/>
      <c r="J24" s="16"/>
      <c r="K24" s="16"/>
      <c r="L24" s="16"/>
      <c r="M24" s="16"/>
      <c r="N24" s="16"/>
      <c r="O24" s="5"/>
      <c r="P24" s="5"/>
      <c r="Q24" s="16"/>
      <c r="R24" s="16"/>
      <c r="S24" s="16"/>
      <c r="T24" s="16"/>
      <c r="U24" s="16"/>
      <c r="V24" s="5"/>
      <c r="W24" s="5"/>
      <c r="X24" s="16"/>
      <c r="Y24" s="16"/>
      <c r="Z24" s="16"/>
      <c r="AA24" s="16"/>
      <c r="AB24" s="16"/>
      <c r="AC24" s="5"/>
      <c r="AD24" s="5"/>
      <c r="AE24" s="41"/>
      <c r="AF24" s="61">
        <f t="shared" si="0"/>
        <v>0</v>
      </c>
      <c r="AG24" s="62">
        <f t="shared" si="1"/>
        <v>0</v>
      </c>
      <c r="AH24" s="48">
        <f t="shared" si="2"/>
        <v>0</v>
      </c>
      <c r="AI24" s="49">
        <f t="shared" si="3"/>
        <v>0</v>
      </c>
      <c r="AJ24" s="49">
        <f>AI24+'August 24'!AK24</f>
        <v>14</v>
      </c>
    </row>
    <row r="25" spans="1:36">
      <c r="A25" s="70" t="s">
        <v>56</v>
      </c>
      <c r="B25" s="38"/>
      <c r="C25" s="16"/>
      <c r="D25" s="16"/>
      <c r="E25" s="16"/>
      <c r="F25" s="16"/>
      <c r="G25" s="16"/>
      <c r="H25" s="5"/>
      <c r="I25" s="5"/>
      <c r="J25" s="16"/>
      <c r="K25" s="16"/>
      <c r="L25" s="16"/>
      <c r="M25" s="16"/>
      <c r="N25" s="16"/>
      <c r="O25" s="5"/>
      <c r="P25" s="5"/>
      <c r="Q25" s="16"/>
      <c r="R25" s="16"/>
      <c r="S25" s="16"/>
      <c r="T25" s="16"/>
      <c r="U25" s="16"/>
      <c r="V25" s="5"/>
      <c r="W25" s="5"/>
      <c r="X25" s="16"/>
      <c r="Y25" s="16"/>
      <c r="Z25" s="16"/>
      <c r="AA25" s="16"/>
      <c r="AB25" s="16"/>
      <c r="AC25" s="5"/>
      <c r="AD25" s="5"/>
      <c r="AE25" s="41"/>
      <c r="AF25" s="61">
        <f t="shared" si="0"/>
        <v>0</v>
      </c>
      <c r="AG25" s="62">
        <f t="shared" si="1"/>
        <v>0</v>
      </c>
      <c r="AH25" s="48">
        <f t="shared" si="2"/>
        <v>0</v>
      </c>
      <c r="AI25" s="49">
        <f t="shared" si="3"/>
        <v>0</v>
      </c>
      <c r="AJ25" s="49">
        <f>AI25+'August 24'!AK25</f>
        <v>15</v>
      </c>
    </row>
    <row r="26" spans="1:36">
      <c r="A26" s="70" t="s">
        <v>87</v>
      </c>
      <c r="B26" s="38"/>
      <c r="C26" s="16"/>
      <c r="D26" s="16"/>
      <c r="E26" s="16"/>
      <c r="F26" s="16"/>
      <c r="G26" s="16"/>
      <c r="H26" s="5"/>
      <c r="I26" s="5"/>
      <c r="J26" s="16"/>
      <c r="K26" s="16"/>
      <c r="L26" s="16"/>
      <c r="M26" s="16"/>
      <c r="N26" s="16"/>
      <c r="O26" s="5"/>
      <c r="P26" s="5"/>
      <c r="Q26" s="16"/>
      <c r="R26" s="16"/>
      <c r="S26" s="16"/>
      <c r="T26" s="16"/>
      <c r="U26" s="16"/>
      <c r="V26" s="5"/>
      <c r="W26" s="5"/>
      <c r="X26" s="16"/>
      <c r="Y26" s="16"/>
      <c r="Z26" s="16"/>
      <c r="AA26" s="16"/>
      <c r="AB26" s="16"/>
      <c r="AC26" s="5"/>
      <c r="AD26" s="5"/>
      <c r="AE26" s="41"/>
      <c r="AF26" s="61">
        <f t="shared" si="0"/>
        <v>0</v>
      </c>
      <c r="AG26" s="62">
        <f t="shared" si="1"/>
        <v>0</v>
      </c>
      <c r="AH26" s="48">
        <f t="shared" si="2"/>
        <v>0</v>
      </c>
      <c r="AI26" s="49">
        <f t="shared" si="3"/>
        <v>0</v>
      </c>
      <c r="AJ26" s="49">
        <f>AI26+'August 24'!AK26</f>
        <v>13</v>
      </c>
    </row>
    <row r="27" spans="1:36">
      <c r="A27" s="70" t="s">
        <v>74</v>
      </c>
      <c r="B27" s="38"/>
      <c r="C27" s="16"/>
      <c r="D27" s="16"/>
      <c r="E27" s="16"/>
      <c r="F27" s="16"/>
      <c r="G27" s="16"/>
      <c r="H27" s="5"/>
      <c r="I27" s="5"/>
      <c r="J27" s="16"/>
      <c r="K27" s="16"/>
      <c r="L27" s="16"/>
      <c r="M27" s="16"/>
      <c r="N27" s="16"/>
      <c r="O27" s="5"/>
      <c r="P27" s="5"/>
      <c r="Q27" s="16"/>
      <c r="R27" s="16"/>
      <c r="S27" s="16"/>
      <c r="T27" s="16"/>
      <c r="U27" s="16"/>
      <c r="V27" s="5"/>
      <c r="W27" s="5"/>
      <c r="X27" s="16"/>
      <c r="Y27" s="16"/>
      <c r="Z27" s="16"/>
      <c r="AA27" s="16"/>
      <c r="AB27" s="16"/>
      <c r="AC27" s="5"/>
      <c r="AD27" s="5"/>
      <c r="AE27" s="41"/>
      <c r="AF27" s="61">
        <f t="shared" si="0"/>
        <v>0</v>
      </c>
      <c r="AG27" s="62">
        <f t="shared" si="1"/>
        <v>0</v>
      </c>
      <c r="AH27" s="48">
        <f t="shared" si="2"/>
        <v>0</v>
      </c>
      <c r="AI27" s="49">
        <f t="shared" si="3"/>
        <v>0</v>
      </c>
      <c r="AJ27" s="49">
        <f>AI27+'August 24'!AK27</f>
        <v>15</v>
      </c>
    </row>
    <row r="28" spans="1:36">
      <c r="A28" s="70" t="s">
        <v>57</v>
      </c>
      <c r="B28" s="38"/>
      <c r="C28" s="16"/>
      <c r="D28" s="16"/>
      <c r="E28" s="16"/>
      <c r="F28" s="16"/>
      <c r="G28" s="16"/>
      <c r="H28" s="5"/>
      <c r="I28" s="5"/>
      <c r="J28" s="16"/>
      <c r="K28" s="16"/>
      <c r="L28" s="16"/>
      <c r="M28" s="16"/>
      <c r="N28" s="16"/>
      <c r="O28" s="5"/>
      <c r="P28" s="5"/>
      <c r="Q28" s="16"/>
      <c r="R28" s="16"/>
      <c r="S28" s="16"/>
      <c r="T28" s="16"/>
      <c r="U28" s="16"/>
      <c r="V28" s="5"/>
      <c r="W28" s="5"/>
      <c r="X28" s="16"/>
      <c r="Y28" s="16"/>
      <c r="Z28" s="16"/>
      <c r="AA28" s="16"/>
      <c r="AB28" s="16"/>
      <c r="AC28" s="5"/>
      <c r="AD28" s="5"/>
      <c r="AE28" s="41"/>
      <c r="AF28" s="61">
        <f t="shared" si="0"/>
        <v>0</v>
      </c>
      <c r="AG28" s="62">
        <f t="shared" si="1"/>
        <v>0</v>
      </c>
      <c r="AH28" s="48">
        <f t="shared" si="2"/>
        <v>0</v>
      </c>
      <c r="AI28" s="49">
        <f t="shared" si="3"/>
        <v>0</v>
      </c>
      <c r="AJ28" s="49">
        <f>AI28+'August 24'!AK28</f>
        <v>15</v>
      </c>
    </row>
    <row r="29" spans="1:36">
      <c r="A29" s="71" t="s">
        <v>29</v>
      </c>
      <c r="B29" s="38"/>
      <c r="C29" s="16"/>
      <c r="D29" s="16"/>
      <c r="E29" s="16"/>
      <c r="F29" s="16"/>
      <c r="G29" s="16"/>
      <c r="H29" s="5"/>
      <c r="I29" s="5"/>
      <c r="J29" s="16"/>
      <c r="K29" s="16"/>
      <c r="L29" s="16"/>
      <c r="M29" s="16"/>
      <c r="N29" s="16"/>
      <c r="O29" s="5"/>
      <c r="P29" s="5"/>
      <c r="Q29" s="16"/>
      <c r="R29" s="16"/>
      <c r="S29" s="16"/>
      <c r="T29" s="16"/>
      <c r="U29" s="16"/>
      <c r="V29" s="5"/>
      <c r="W29" s="5"/>
      <c r="X29" s="16"/>
      <c r="Y29" s="16"/>
      <c r="Z29" s="16"/>
      <c r="AA29" s="16"/>
      <c r="AB29" s="16"/>
      <c r="AC29" s="5"/>
      <c r="AD29" s="5"/>
      <c r="AE29" s="41"/>
      <c r="AF29" s="61">
        <f t="shared" si="0"/>
        <v>0</v>
      </c>
      <c r="AG29" s="62">
        <f t="shared" si="1"/>
        <v>0</v>
      </c>
      <c r="AH29" s="48">
        <f t="shared" si="2"/>
        <v>0</v>
      </c>
      <c r="AI29" s="49">
        <f t="shared" si="3"/>
        <v>0</v>
      </c>
      <c r="AJ29" s="49">
        <f>AI29+'August 24'!AK29</f>
        <v>15</v>
      </c>
    </row>
    <row r="30" spans="1:36">
      <c r="A30" s="70" t="s">
        <v>93</v>
      </c>
      <c r="B30" s="38"/>
      <c r="C30" s="16"/>
      <c r="D30" s="16"/>
      <c r="E30" s="16"/>
      <c r="F30" s="16"/>
      <c r="G30" s="16"/>
      <c r="H30" s="5"/>
      <c r="I30" s="5"/>
      <c r="J30" s="16"/>
      <c r="K30" s="16"/>
      <c r="L30" s="16"/>
      <c r="M30" s="16"/>
      <c r="N30" s="16"/>
      <c r="O30" s="5"/>
      <c r="P30" s="5"/>
      <c r="Q30" s="16"/>
      <c r="R30" s="16"/>
      <c r="S30" s="16"/>
      <c r="T30" s="16"/>
      <c r="U30" s="16"/>
      <c r="V30" s="5"/>
      <c r="W30" s="5"/>
      <c r="X30" s="16"/>
      <c r="Y30" s="16"/>
      <c r="Z30" s="16"/>
      <c r="AA30" s="16"/>
      <c r="AB30" s="16"/>
      <c r="AC30" s="5"/>
      <c r="AD30" s="5"/>
      <c r="AE30" s="41"/>
      <c r="AF30" s="61">
        <f t="shared" si="0"/>
        <v>0</v>
      </c>
      <c r="AG30" s="62">
        <f t="shared" si="1"/>
        <v>0</v>
      </c>
      <c r="AH30" s="48">
        <f t="shared" si="2"/>
        <v>0</v>
      </c>
      <c r="AI30" s="49">
        <f t="shared" si="3"/>
        <v>0</v>
      </c>
      <c r="AJ30" s="49">
        <f>AI30+'August 24'!AK30</f>
        <v>13</v>
      </c>
    </row>
    <row r="31" spans="1:36">
      <c r="A31" s="70" t="s">
        <v>58</v>
      </c>
      <c r="B31" s="38"/>
      <c r="C31" s="16"/>
      <c r="D31" s="16"/>
      <c r="E31" s="16"/>
      <c r="F31" s="16"/>
      <c r="G31" s="16"/>
      <c r="H31" s="5"/>
      <c r="I31" s="5"/>
      <c r="J31" s="16"/>
      <c r="K31" s="16"/>
      <c r="L31" s="16"/>
      <c r="M31" s="16"/>
      <c r="N31" s="16"/>
      <c r="O31" s="5"/>
      <c r="P31" s="5"/>
      <c r="Q31" s="16"/>
      <c r="R31" s="16"/>
      <c r="S31" s="16"/>
      <c r="T31" s="16"/>
      <c r="U31" s="16"/>
      <c r="V31" s="5"/>
      <c r="W31" s="5"/>
      <c r="X31" s="16"/>
      <c r="Y31" s="16"/>
      <c r="Z31" s="16"/>
      <c r="AA31" s="16"/>
      <c r="AB31" s="16"/>
      <c r="AC31" s="5"/>
      <c r="AD31" s="5"/>
      <c r="AE31" s="41"/>
      <c r="AF31" s="61">
        <f t="shared" si="0"/>
        <v>0</v>
      </c>
      <c r="AG31" s="62">
        <f t="shared" si="1"/>
        <v>0</v>
      </c>
      <c r="AH31" s="48">
        <f t="shared" si="2"/>
        <v>0</v>
      </c>
      <c r="AI31" s="49">
        <f t="shared" si="3"/>
        <v>0</v>
      </c>
      <c r="AJ31" s="49">
        <f>AI31+'August 24'!AK31</f>
        <v>15</v>
      </c>
    </row>
    <row r="32" spans="1:36">
      <c r="A32" s="71" t="s">
        <v>30</v>
      </c>
      <c r="B32" s="38"/>
      <c r="C32" s="16"/>
      <c r="D32" s="16"/>
      <c r="E32" s="16"/>
      <c r="F32" s="16"/>
      <c r="G32" s="16"/>
      <c r="H32" s="5"/>
      <c r="I32" s="5"/>
      <c r="J32" s="16"/>
      <c r="K32" s="16"/>
      <c r="L32" s="16"/>
      <c r="M32" s="16"/>
      <c r="N32" s="16"/>
      <c r="O32" s="5"/>
      <c r="P32" s="5"/>
      <c r="Q32" s="16"/>
      <c r="R32" s="16"/>
      <c r="S32" s="16"/>
      <c r="T32" s="16"/>
      <c r="U32" s="16"/>
      <c r="V32" s="5"/>
      <c r="W32" s="5"/>
      <c r="X32" s="16"/>
      <c r="Y32" s="16"/>
      <c r="Z32" s="16"/>
      <c r="AA32" s="16"/>
      <c r="AB32" s="16"/>
      <c r="AC32" s="5"/>
      <c r="AD32" s="5"/>
      <c r="AE32" s="41"/>
      <c r="AF32" s="61">
        <f t="shared" si="0"/>
        <v>0</v>
      </c>
      <c r="AG32" s="62">
        <f t="shared" si="1"/>
        <v>0</v>
      </c>
      <c r="AH32" s="48">
        <f t="shared" si="2"/>
        <v>0</v>
      </c>
      <c r="AI32" s="49">
        <f t="shared" si="3"/>
        <v>0</v>
      </c>
      <c r="AJ32" s="49">
        <f>AI32+'August 24'!AK32</f>
        <v>15</v>
      </c>
    </row>
    <row r="33" spans="1:36">
      <c r="A33" s="71" t="s">
        <v>31</v>
      </c>
      <c r="B33" s="38"/>
      <c r="C33" s="16"/>
      <c r="D33" s="16"/>
      <c r="E33" s="16"/>
      <c r="F33" s="16"/>
      <c r="G33" s="16"/>
      <c r="H33" s="5"/>
      <c r="I33" s="5"/>
      <c r="J33" s="16"/>
      <c r="K33" s="16"/>
      <c r="L33" s="16"/>
      <c r="M33" s="16"/>
      <c r="N33" s="16"/>
      <c r="O33" s="5"/>
      <c r="P33" s="5"/>
      <c r="Q33" s="16"/>
      <c r="R33" s="16"/>
      <c r="S33" s="16"/>
      <c r="T33" s="16"/>
      <c r="U33" s="16"/>
      <c r="V33" s="5"/>
      <c r="W33" s="5"/>
      <c r="X33" s="16"/>
      <c r="Y33" s="16"/>
      <c r="Z33" s="16"/>
      <c r="AA33" s="16"/>
      <c r="AB33" s="16"/>
      <c r="AC33" s="5"/>
      <c r="AD33" s="5"/>
      <c r="AE33" s="41"/>
      <c r="AF33" s="61">
        <f t="shared" si="0"/>
        <v>0</v>
      </c>
      <c r="AG33" s="62">
        <f t="shared" si="1"/>
        <v>0</v>
      </c>
      <c r="AH33" s="48">
        <f t="shared" si="2"/>
        <v>0</v>
      </c>
      <c r="AI33" s="49">
        <f t="shared" si="3"/>
        <v>0</v>
      </c>
      <c r="AJ33" s="49">
        <f>AI33+'August 24'!AK33</f>
        <v>15</v>
      </c>
    </row>
    <row r="34" spans="1:36">
      <c r="A34" s="70" t="s">
        <v>11</v>
      </c>
      <c r="B34" s="38"/>
      <c r="C34" s="16"/>
      <c r="D34" s="16"/>
      <c r="E34" s="16"/>
      <c r="F34" s="16"/>
      <c r="G34" s="16"/>
      <c r="H34" s="5"/>
      <c r="I34" s="5"/>
      <c r="J34" s="16"/>
      <c r="K34" s="16"/>
      <c r="L34" s="16"/>
      <c r="M34" s="16"/>
      <c r="N34" s="16"/>
      <c r="O34" s="5"/>
      <c r="P34" s="5"/>
      <c r="Q34" s="16"/>
      <c r="R34" s="16"/>
      <c r="S34" s="16"/>
      <c r="T34" s="16"/>
      <c r="U34" s="16"/>
      <c r="V34" s="5"/>
      <c r="W34" s="5"/>
      <c r="X34" s="16"/>
      <c r="Y34" s="16"/>
      <c r="Z34" s="16"/>
      <c r="AA34" s="16"/>
      <c r="AB34" s="16"/>
      <c r="AC34" s="5"/>
      <c r="AD34" s="5"/>
      <c r="AE34" s="41"/>
      <c r="AF34" s="61">
        <f t="shared" si="0"/>
        <v>0</v>
      </c>
      <c r="AG34" s="62">
        <f t="shared" si="1"/>
        <v>0</v>
      </c>
      <c r="AH34" s="48">
        <f t="shared" si="2"/>
        <v>0</v>
      </c>
      <c r="AI34" s="49">
        <f t="shared" si="3"/>
        <v>0</v>
      </c>
      <c r="AJ34" s="49">
        <f>AI34+'August 24'!AK34</f>
        <v>15</v>
      </c>
    </row>
    <row r="35" spans="1:36">
      <c r="A35" s="70" t="s">
        <v>47</v>
      </c>
      <c r="B35" s="38"/>
      <c r="C35" s="16"/>
      <c r="D35" s="16"/>
      <c r="E35" s="16"/>
      <c r="F35" s="16"/>
      <c r="G35" s="16"/>
      <c r="H35" s="5"/>
      <c r="I35" s="5"/>
      <c r="J35" s="16"/>
      <c r="K35" s="16"/>
      <c r="L35" s="16"/>
      <c r="M35" s="16"/>
      <c r="N35" s="16"/>
      <c r="O35" s="5"/>
      <c r="P35" s="5"/>
      <c r="Q35" s="16"/>
      <c r="R35" s="16"/>
      <c r="S35" s="16"/>
      <c r="T35" s="16"/>
      <c r="U35" s="16"/>
      <c r="V35" s="5"/>
      <c r="W35" s="5"/>
      <c r="X35" s="16"/>
      <c r="Y35" s="16"/>
      <c r="Z35" s="16"/>
      <c r="AA35" s="16"/>
      <c r="AB35" s="16"/>
      <c r="AC35" s="5"/>
      <c r="AD35" s="5"/>
      <c r="AE35" s="41"/>
      <c r="AF35" s="61">
        <f t="shared" si="0"/>
        <v>0</v>
      </c>
      <c r="AG35" s="62">
        <f t="shared" si="1"/>
        <v>0</v>
      </c>
      <c r="AH35" s="48">
        <f t="shared" si="2"/>
        <v>0</v>
      </c>
      <c r="AI35" s="49">
        <f t="shared" si="3"/>
        <v>0</v>
      </c>
      <c r="AJ35" s="49">
        <f>AI35+'August 24'!AK35</f>
        <v>15</v>
      </c>
    </row>
    <row r="36" spans="1:36">
      <c r="A36" s="70" t="s">
        <v>90</v>
      </c>
      <c r="B36" s="38"/>
      <c r="C36" s="16"/>
      <c r="D36" s="16"/>
      <c r="E36" s="16"/>
      <c r="F36" s="16"/>
      <c r="G36" s="16"/>
      <c r="H36" s="5"/>
      <c r="I36" s="5"/>
      <c r="J36" s="16"/>
      <c r="K36" s="16"/>
      <c r="L36" s="16"/>
      <c r="M36" s="16"/>
      <c r="N36" s="16"/>
      <c r="O36" s="5"/>
      <c r="P36" s="5"/>
      <c r="Q36" s="16"/>
      <c r="R36" s="16"/>
      <c r="S36" s="16"/>
      <c r="T36" s="16"/>
      <c r="U36" s="16"/>
      <c r="V36" s="5"/>
      <c r="W36" s="5"/>
      <c r="X36" s="16"/>
      <c r="Y36" s="16"/>
      <c r="Z36" s="16"/>
      <c r="AA36" s="16"/>
      <c r="AB36" s="16"/>
      <c r="AC36" s="5"/>
      <c r="AD36" s="5"/>
      <c r="AE36" s="41"/>
      <c r="AF36" s="61">
        <f t="shared" si="0"/>
        <v>0</v>
      </c>
      <c r="AG36" s="62">
        <f t="shared" si="1"/>
        <v>0</v>
      </c>
      <c r="AH36" s="48">
        <f t="shared" si="2"/>
        <v>0</v>
      </c>
      <c r="AI36" s="49">
        <f t="shared" si="3"/>
        <v>0</v>
      </c>
      <c r="AJ36" s="49">
        <f>AI36+'August 24'!AK36</f>
        <v>14</v>
      </c>
    </row>
    <row r="37" spans="1:36">
      <c r="A37" s="70" t="s">
        <v>75</v>
      </c>
      <c r="B37" s="334"/>
      <c r="C37" s="152"/>
      <c r="D37" s="152"/>
      <c r="E37" s="152"/>
      <c r="F37" s="152"/>
      <c r="G37" s="152"/>
      <c r="H37" s="153"/>
      <c r="I37" s="153"/>
      <c r="J37" s="152"/>
      <c r="K37" s="152"/>
      <c r="L37" s="152"/>
      <c r="M37" s="152"/>
      <c r="N37" s="152"/>
      <c r="O37" s="153"/>
      <c r="P37" s="153"/>
      <c r="Q37" s="152"/>
      <c r="R37" s="152"/>
      <c r="S37" s="152"/>
      <c r="T37" s="152"/>
      <c r="U37" s="152"/>
      <c r="V37" s="153"/>
      <c r="W37" s="153"/>
      <c r="X37" s="152"/>
      <c r="Y37" s="152"/>
      <c r="Z37" s="152"/>
      <c r="AA37" s="152"/>
      <c r="AB37" s="152"/>
      <c r="AC37" s="153"/>
      <c r="AD37" s="153"/>
      <c r="AE37" s="310"/>
      <c r="AF37" s="61">
        <f t="shared" si="0"/>
        <v>0</v>
      </c>
      <c r="AG37" s="62">
        <f t="shared" si="1"/>
        <v>0</v>
      </c>
      <c r="AH37" s="48">
        <f t="shared" si="2"/>
        <v>0</v>
      </c>
      <c r="AI37" s="49">
        <f t="shared" si="3"/>
        <v>0</v>
      </c>
      <c r="AJ37" s="49">
        <f>AI37+'August 24'!AK37</f>
        <v>15</v>
      </c>
    </row>
    <row r="38" spans="1:36">
      <c r="A38" s="70" t="s">
        <v>59</v>
      </c>
      <c r="B38" s="334"/>
      <c r="C38" s="152"/>
      <c r="D38" s="152"/>
      <c r="E38" s="152"/>
      <c r="F38" s="152"/>
      <c r="G38" s="152"/>
      <c r="H38" s="153"/>
      <c r="I38" s="153"/>
      <c r="J38" s="152"/>
      <c r="K38" s="152"/>
      <c r="L38" s="152"/>
      <c r="M38" s="152"/>
      <c r="N38" s="152"/>
      <c r="O38" s="153"/>
      <c r="P38" s="153"/>
      <c r="Q38" s="152"/>
      <c r="R38" s="152"/>
      <c r="S38" s="152"/>
      <c r="T38" s="152"/>
      <c r="U38" s="152"/>
      <c r="V38" s="153"/>
      <c r="W38" s="153"/>
      <c r="X38" s="152"/>
      <c r="Y38" s="152"/>
      <c r="Z38" s="152"/>
      <c r="AA38" s="152"/>
      <c r="AB38" s="152"/>
      <c r="AC38" s="153"/>
      <c r="AD38" s="153"/>
      <c r="AE38" s="310"/>
      <c r="AF38" s="61">
        <f t="shared" si="0"/>
        <v>0</v>
      </c>
      <c r="AG38" s="62">
        <f t="shared" si="1"/>
        <v>0</v>
      </c>
      <c r="AH38" s="48">
        <f t="shared" si="2"/>
        <v>0</v>
      </c>
      <c r="AI38" s="49">
        <f t="shared" si="3"/>
        <v>0</v>
      </c>
      <c r="AJ38" s="49">
        <f>AI38+'August 24'!AK38</f>
        <v>15</v>
      </c>
    </row>
    <row r="39" spans="1:36">
      <c r="A39" s="71" t="s">
        <v>32</v>
      </c>
      <c r="B39" s="311"/>
      <c r="C39" s="82"/>
      <c r="D39" s="82"/>
      <c r="E39" s="82"/>
      <c r="F39" s="82"/>
      <c r="G39" s="82"/>
      <c r="H39" s="83"/>
      <c r="I39" s="83"/>
      <c r="J39" s="82"/>
      <c r="K39" s="82"/>
      <c r="L39" s="82"/>
      <c r="M39" s="82"/>
      <c r="N39" s="82"/>
      <c r="O39" s="83"/>
      <c r="P39" s="83"/>
      <c r="Q39" s="82"/>
      <c r="R39" s="82"/>
      <c r="S39" s="82"/>
      <c r="T39" s="82"/>
      <c r="U39" s="82"/>
      <c r="V39" s="83"/>
      <c r="W39" s="83"/>
      <c r="X39" s="82"/>
      <c r="Y39" s="82"/>
      <c r="Z39" s="82"/>
      <c r="AA39" s="82"/>
      <c r="AB39" s="82"/>
      <c r="AC39" s="83"/>
      <c r="AD39" s="332"/>
      <c r="AE39" s="335"/>
      <c r="AF39" s="61">
        <f t="shared" si="0"/>
        <v>0</v>
      </c>
      <c r="AG39" s="62">
        <f t="shared" si="1"/>
        <v>0</v>
      </c>
      <c r="AH39" s="48">
        <f t="shared" si="2"/>
        <v>0</v>
      </c>
      <c r="AI39" s="49">
        <f t="shared" si="3"/>
        <v>0</v>
      </c>
      <c r="AJ39" s="49">
        <f>AI39+'August 24'!AK39</f>
        <v>15</v>
      </c>
    </row>
    <row r="40" spans="1:36">
      <c r="A40" s="70" t="s">
        <v>12</v>
      </c>
      <c r="B40" s="311"/>
      <c r="C40" s="82"/>
      <c r="D40" s="82"/>
      <c r="E40" s="82"/>
      <c r="F40" s="82"/>
      <c r="G40" s="82"/>
      <c r="H40" s="83"/>
      <c r="I40" s="83"/>
      <c r="J40" s="82"/>
      <c r="K40" s="82"/>
      <c r="L40" s="82"/>
      <c r="M40" s="82"/>
      <c r="N40" s="82"/>
      <c r="O40" s="83"/>
      <c r="P40" s="83"/>
      <c r="Q40" s="82"/>
      <c r="R40" s="82"/>
      <c r="S40" s="82"/>
      <c r="T40" s="82"/>
      <c r="U40" s="82"/>
      <c r="V40" s="83"/>
      <c r="W40" s="83"/>
      <c r="X40" s="82"/>
      <c r="Y40" s="82"/>
      <c r="Z40" s="82"/>
      <c r="AA40" s="82"/>
      <c r="AB40" s="82"/>
      <c r="AC40" s="83"/>
      <c r="AD40" s="39"/>
      <c r="AE40" s="327"/>
      <c r="AF40" s="61">
        <f t="shared" si="0"/>
        <v>0</v>
      </c>
      <c r="AG40" s="62">
        <f t="shared" si="1"/>
        <v>0</v>
      </c>
      <c r="AH40" s="48">
        <f t="shared" si="2"/>
        <v>0</v>
      </c>
      <c r="AI40" s="49">
        <f t="shared" si="3"/>
        <v>0</v>
      </c>
      <c r="AJ40" s="49">
        <f>AI40+'August 24'!AK40</f>
        <v>15</v>
      </c>
    </row>
    <row r="41" spans="1:36">
      <c r="A41" s="70" t="s">
        <v>60</v>
      </c>
      <c r="B41" s="311"/>
      <c r="C41" s="82"/>
      <c r="D41" s="82"/>
      <c r="E41" s="82"/>
      <c r="F41" s="82"/>
      <c r="G41" s="82"/>
      <c r="H41" s="83"/>
      <c r="I41" s="83"/>
      <c r="J41" s="82"/>
      <c r="K41" s="82"/>
      <c r="L41" s="82"/>
      <c r="M41" s="82"/>
      <c r="N41" s="82"/>
      <c r="O41" s="83"/>
      <c r="P41" s="83"/>
      <c r="Q41" s="82"/>
      <c r="R41" s="82"/>
      <c r="S41" s="82"/>
      <c r="T41" s="82"/>
      <c r="U41" s="82"/>
      <c r="V41" s="83"/>
      <c r="W41" s="83"/>
      <c r="X41" s="82"/>
      <c r="Y41" s="82"/>
      <c r="Z41" s="82"/>
      <c r="AA41" s="82"/>
      <c r="AB41" s="82"/>
      <c r="AC41" s="83"/>
      <c r="AD41" s="83"/>
      <c r="AE41" s="328"/>
      <c r="AF41" s="61">
        <f t="shared" si="0"/>
        <v>0</v>
      </c>
      <c r="AG41" s="62">
        <f t="shared" si="1"/>
        <v>0</v>
      </c>
      <c r="AH41" s="48">
        <f t="shared" si="2"/>
        <v>0</v>
      </c>
      <c r="AI41" s="49">
        <f t="shared" si="3"/>
        <v>0</v>
      </c>
      <c r="AJ41" s="49">
        <f>AI41+'August 24'!AK41</f>
        <v>15</v>
      </c>
    </row>
    <row r="42" spans="1:36">
      <c r="A42" s="70" t="s">
        <v>40</v>
      </c>
      <c r="B42" s="311"/>
      <c r="C42" s="82"/>
      <c r="D42" s="82"/>
      <c r="E42" s="82"/>
      <c r="F42" s="82"/>
      <c r="G42" s="82"/>
      <c r="H42" s="83"/>
      <c r="I42" s="83"/>
      <c r="J42" s="82"/>
      <c r="K42" s="82"/>
      <c r="L42" s="82"/>
      <c r="M42" s="82"/>
      <c r="N42" s="82"/>
      <c r="O42" s="83"/>
      <c r="P42" s="83"/>
      <c r="Q42" s="82"/>
      <c r="R42" s="82"/>
      <c r="S42" s="82"/>
      <c r="T42" s="82"/>
      <c r="U42" s="82"/>
      <c r="V42" s="83"/>
      <c r="W42" s="83"/>
      <c r="X42" s="82"/>
      <c r="Y42" s="82"/>
      <c r="Z42" s="82"/>
      <c r="AA42" s="82"/>
      <c r="AB42" s="82"/>
      <c r="AC42" s="83"/>
      <c r="AD42" s="83"/>
      <c r="AE42" s="328"/>
      <c r="AF42" s="61">
        <f t="shared" si="0"/>
        <v>0</v>
      </c>
      <c r="AG42" s="62">
        <f t="shared" si="1"/>
        <v>0</v>
      </c>
      <c r="AH42" s="48">
        <f t="shared" si="2"/>
        <v>0</v>
      </c>
      <c r="AI42" s="49">
        <f t="shared" si="3"/>
        <v>0</v>
      </c>
      <c r="AJ42" s="49">
        <f>AI42+'August 24'!AK42</f>
        <v>15</v>
      </c>
    </row>
    <row r="43" spans="1:36">
      <c r="A43" s="70" t="s">
        <v>44</v>
      </c>
      <c r="B43" s="311"/>
      <c r="C43" s="82"/>
      <c r="D43" s="82"/>
      <c r="E43" s="82"/>
      <c r="F43" s="82"/>
      <c r="G43" s="82"/>
      <c r="H43" s="83"/>
      <c r="I43" s="83"/>
      <c r="J43" s="82"/>
      <c r="K43" s="82"/>
      <c r="L43" s="82"/>
      <c r="M43" s="82"/>
      <c r="N43" s="82"/>
      <c r="O43" s="83"/>
      <c r="P43" s="83"/>
      <c r="Q43" s="82"/>
      <c r="R43" s="82"/>
      <c r="S43" s="82"/>
      <c r="T43" s="82"/>
      <c r="U43" s="82"/>
      <c r="V43" s="83"/>
      <c r="W43" s="83"/>
      <c r="X43" s="82"/>
      <c r="Y43" s="82"/>
      <c r="Z43" s="82"/>
      <c r="AA43" s="82"/>
      <c r="AB43" s="82"/>
      <c r="AC43" s="83"/>
      <c r="AD43" s="83"/>
      <c r="AE43" s="328"/>
      <c r="AF43" s="61">
        <f t="shared" si="0"/>
        <v>0</v>
      </c>
      <c r="AG43" s="62">
        <f t="shared" si="1"/>
        <v>0</v>
      </c>
      <c r="AH43" s="48">
        <f t="shared" si="2"/>
        <v>0</v>
      </c>
      <c r="AI43" s="49">
        <f t="shared" si="3"/>
        <v>0</v>
      </c>
      <c r="AJ43" s="49">
        <f>AI43+'August 24'!AK43</f>
        <v>16</v>
      </c>
    </row>
    <row r="44" spans="1:36">
      <c r="A44" s="70" t="s">
        <v>86</v>
      </c>
      <c r="B44" s="311"/>
      <c r="C44" s="82"/>
      <c r="D44" s="82"/>
      <c r="E44" s="82"/>
      <c r="F44" s="82"/>
      <c r="G44" s="82"/>
      <c r="H44" s="83"/>
      <c r="I44" s="83"/>
      <c r="J44" s="82"/>
      <c r="K44" s="82"/>
      <c r="L44" s="82"/>
      <c r="M44" s="82"/>
      <c r="N44" s="82"/>
      <c r="O44" s="83"/>
      <c r="P44" s="83"/>
      <c r="Q44" s="82"/>
      <c r="R44" s="82"/>
      <c r="S44" s="82"/>
      <c r="T44" s="82"/>
      <c r="U44" s="82"/>
      <c r="V44" s="83"/>
      <c r="W44" s="83"/>
      <c r="X44" s="82"/>
      <c r="Y44" s="82"/>
      <c r="Z44" s="82"/>
      <c r="AA44" s="82"/>
      <c r="AB44" s="82"/>
      <c r="AC44" s="83"/>
      <c r="AD44" s="83"/>
      <c r="AE44" s="328"/>
      <c r="AF44" s="61">
        <f t="shared" si="0"/>
        <v>0</v>
      </c>
      <c r="AG44" s="62">
        <f t="shared" si="1"/>
        <v>0</v>
      </c>
      <c r="AH44" s="48">
        <f t="shared" si="2"/>
        <v>0</v>
      </c>
      <c r="AI44" s="49">
        <f t="shared" si="3"/>
        <v>0</v>
      </c>
      <c r="AJ44" s="49">
        <f>AI44+'August 24'!AK44</f>
        <v>14</v>
      </c>
    </row>
    <row r="45" spans="1:36">
      <c r="A45" s="71" t="s">
        <v>65</v>
      </c>
      <c r="B45" s="311"/>
      <c r="C45" s="82"/>
      <c r="D45" s="82"/>
      <c r="E45" s="82"/>
      <c r="F45" s="82"/>
      <c r="G45" s="82"/>
      <c r="H45" s="83"/>
      <c r="I45" s="83"/>
      <c r="J45" s="82"/>
      <c r="K45" s="82"/>
      <c r="L45" s="82"/>
      <c r="M45" s="82"/>
      <c r="N45" s="82"/>
      <c r="O45" s="83"/>
      <c r="P45" s="83"/>
      <c r="Q45" s="82"/>
      <c r="R45" s="82"/>
      <c r="S45" s="82"/>
      <c r="T45" s="82"/>
      <c r="U45" s="82"/>
      <c r="V45" s="83"/>
      <c r="W45" s="83"/>
      <c r="X45" s="82"/>
      <c r="Y45" s="82"/>
      <c r="Z45" s="82"/>
      <c r="AA45" s="82"/>
      <c r="AB45" s="82"/>
      <c r="AC45" s="83"/>
      <c r="AD45" s="83"/>
      <c r="AE45" s="328"/>
      <c r="AF45" s="61">
        <f t="shared" si="0"/>
        <v>0</v>
      </c>
      <c r="AG45" s="62">
        <f t="shared" si="1"/>
        <v>0</v>
      </c>
      <c r="AH45" s="48">
        <f t="shared" si="2"/>
        <v>0</v>
      </c>
      <c r="AI45" s="49">
        <f t="shared" si="3"/>
        <v>0</v>
      </c>
      <c r="AJ45" s="49">
        <f>AI45+'August 24'!AK45</f>
        <v>15</v>
      </c>
    </row>
    <row r="46" spans="1:36">
      <c r="A46" s="70" t="s">
        <v>94</v>
      </c>
      <c r="B46" s="311"/>
      <c r="C46" s="82"/>
      <c r="D46" s="82"/>
      <c r="E46" s="82"/>
      <c r="F46" s="82"/>
      <c r="G46" s="82"/>
      <c r="H46" s="83"/>
      <c r="I46" s="83"/>
      <c r="J46" s="82"/>
      <c r="K46" s="82"/>
      <c r="L46" s="82"/>
      <c r="M46" s="82"/>
      <c r="N46" s="82"/>
      <c r="O46" s="83"/>
      <c r="P46" s="83"/>
      <c r="Q46" s="82"/>
      <c r="R46" s="82"/>
      <c r="S46" s="82"/>
      <c r="T46" s="82"/>
      <c r="U46" s="82"/>
      <c r="V46" s="83"/>
      <c r="W46" s="83"/>
      <c r="X46" s="82"/>
      <c r="Y46" s="82"/>
      <c r="Z46" s="82"/>
      <c r="AA46" s="82"/>
      <c r="AB46" s="82"/>
      <c r="AC46" s="83"/>
      <c r="AD46" s="83"/>
      <c r="AE46" s="328"/>
      <c r="AF46" s="61">
        <f t="shared" si="0"/>
        <v>0</v>
      </c>
      <c r="AG46" s="62">
        <f t="shared" si="1"/>
        <v>0</v>
      </c>
      <c r="AH46" s="48">
        <f t="shared" si="2"/>
        <v>0</v>
      </c>
      <c r="AI46" s="49">
        <f t="shared" si="3"/>
        <v>0</v>
      </c>
      <c r="AJ46" s="49">
        <f>AI46+'August 24'!AK46</f>
        <v>14</v>
      </c>
    </row>
    <row r="47" spans="1:36">
      <c r="A47" s="70" t="s">
        <v>45</v>
      </c>
      <c r="B47" s="311"/>
      <c r="C47" s="82"/>
      <c r="D47" s="82"/>
      <c r="E47" s="82"/>
      <c r="F47" s="82"/>
      <c r="G47" s="82"/>
      <c r="H47" s="83"/>
      <c r="I47" s="83"/>
      <c r="J47" s="82"/>
      <c r="K47" s="82"/>
      <c r="L47" s="82"/>
      <c r="M47" s="82"/>
      <c r="N47" s="82"/>
      <c r="O47" s="83"/>
      <c r="P47" s="83"/>
      <c r="Q47" s="82"/>
      <c r="R47" s="82"/>
      <c r="S47" s="82"/>
      <c r="T47" s="82"/>
      <c r="U47" s="82"/>
      <c r="V47" s="83"/>
      <c r="W47" s="83"/>
      <c r="X47" s="82"/>
      <c r="Y47" s="82"/>
      <c r="Z47" s="82"/>
      <c r="AA47" s="82"/>
      <c r="AB47" s="82"/>
      <c r="AC47" s="83"/>
      <c r="AD47" s="83"/>
      <c r="AE47" s="328"/>
      <c r="AF47" s="61">
        <f t="shared" si="0"/>
        <v>0</v>
      </c>
      <c r="AG47" s="62">
        <f t="shared" si="1"/>
        <v>0</v>
      </c>
      <c r="AH47" s="48">
        <f t="shared" si="2"/>
        <v>0</v>
      </c>
      <c r="AI47" s="49">
        <f t="shared" si="3"/>
        <v>0</v>
      </c>
      <c r="AJ47" s="49">
        <f>AI47+'August 24'!AK47</f>
        <v>14</v>
      </c>
    </row>
    <row r="48" spans="1:36">
      <c r="A48" s="70" t="s">
        <v>95</v>
      </c>
      <c r="B48" s="311"/>
      <c r="C48" s="82"/>
      <c r="D48" s="82"/>
      <c r="E48" s="82"/>
      <c r="F48" s="82"/>
      <c r="G48" s="82"/>
      <c r="H48" s="83"/>
      <c r="I48" s="83"/>
      <c r="J48" s="82"/>
      <c r="K48" s="82"/>
      <c r="L48" s="82"/>
      <c r="M48" s="82"/>
      <c r="N48" s="82"/>
      <c r="O48" s="83"/>
      <c r="P48" s="83"/>
      <c r="Q48" s="82"/>
      <c r="R48" s="82"/>
      <c r="S48" s="82"/>
      <c r="T48" s="82"/>
      <c r="U48" s="82"/>
      <c r="V48" s="83"/>
      <c r="W48" s="83"/>
      <c r="X48" s="82"/>
      <c r="Y48" s="82"/>
      <c r="Z48" s="82"/>
      <c r="AA48" s="82"/>
      <c r="AB48" s="82"/>
      <c r="AC48" s="83"/>
      <c r="AD48" s="83"/>
      <c r="AE48" s="328"/>
      <c r="AF48" s="61">
        <f t="shared" si="0"/>
        <v>0</v>
      </c>
      <c r="AG48" s="62">
        <f t="shared" si="1"/>
        <v>0</v>
      </c>
      <c r="AH48" s="48">
        <f t="shared" si="2"/>
        <v>0</v>
      </c>
      <c r="AI48" s="49">
        <f t="shared" si="3"/>
        <v>0</v>
      </c>
      <c r="AJ48" s="49">
        <f>AI48+'August 24'!AK48</f>
        <v>13</v>
      </c>
    </row>
    <row r="49" spans="1:36">
      <c r="A49" s="70" t="s">
        <v>61</v>
      </c>
      <c r="B49" s="311"/>
      <c r="C49" s="82"/>
      <c r="D49" s="82"/>
      <c r="E49" s="82"/>
      <c r="F49" s="82"/>
      <c r="G49" s="82"/>
      <c r="H49" s="83"/>
      <c r="I49" s="83"/>
      <c r="J49" s="82"/>
      <c r="K49" s="82"/>
      <c r="L49" s="82"/>
      <c r="M49" s="82"/>
      <c r="N49" s="82"/>
      <c r="O49" s="83"/>
      <c r="P49" s="83"/>
      <c r="Q49" s="82"/>
      <c r="R49" s="82"/>
      <c r="S49" s="82"/>
      <c r="T49" s="82"/>
      <c r="U49" s="82"/>
      <c r="V49" s="83"/>
      <c r="W49" s="83"/>
      <c r="X49" s="82"/>
      <c r="Y49" s="82"/>
      <c r="Z49" s="82"/>
      <c r="AA49" s="82"/>
      <c r="AB49" s="82"/>
      <c r="AC49" s="83"/>
      <c r="AD49" s="83"/>
      <c r="AE49" s="328"/>
      <c r="AF49" s="61">
        <f t="shared" si="0"/>
        <v>0</v>
      </c>
      <c r="AG49" s="62">
        <f t="shared" si="1"/>
        <v>0</v>
      </c>
      <c r="AH49" s="48">
        <f t="shared" si="2"/>
        <v>0</v>
      </c>
      <c r="AI49" s="49">
        <f t="shared" si="3"/>
        <v>0</v>
      </c>
      <c r="AJ49" s="49">
        <f>AI49+'August 24'!AK49</f>
        <v>15</v>
      </c>
    </row>
    <row r="50" spans="1:36">
      <c r="A50" s="70" t="s">
        <v>43</v>
      </c>
      <c r="B50" s="311"/>
      <c r="C50" s="82"/>
      <c r="D50" s="82"/>
      <c r="E50" s="82"/>
      <c r="F50" s="82"/>
      <c r="G50" s="82"/>
      <c r="H50" s="83"/>
      <c r="I50" s="83"/>
      <c r="J50" s="82"/>
      <c r="K50" s="82"/>
      <c r="L50" s="82"/>
      <c r="M50" s="82"/>
      <c r="N50" s="82"/>
      <c r="O50" s="83"/>
      <c r="P50" s="83"/>
      <c r="Q50" s="82"/>
      <c r="R50" s="82"/>
      <c r="S50" s="82"/>
      <c r="T50" s="82"/>
      <c r="U50" s="82"/>
      <c r="V50" s="83"/>
      <c r="W50" s="83"/>
      <c r="X50" s="82"/>
      <c r="Y50" s="82"/>
      <c r="Z50" s="82"/>
      <c r="AA50" s="82"/>
      <c r="AB50" s="82"/>
      <c r="AC50" s="83"/>
      <c r="AD50" s="83"/>
      <c r="AE50" s="328"/>
      <c r="AF50" s="61">
        <f t="shared" si="0"/>
        <v>0</v>
      </c>
      <c r="AG50" s="62">
        <f t="shared" si="1"/>
        <v>0</v>
      </c>
      <c r="AH50" s="48">
        <f t="shared" si="2"/>
        <v>0</v>
      </c>
      <c r="AI50" s="49">
        <f t="shared" si="3"/>
        <v>0</v>
      </c>
      <c r="AJ50" s="49">
        <f>AI50+'August 24'!AK50</f>
        <v>15</v>
      </c>
    </row>
    <row r="51" spans="1:36">
      <c r="A51" s="70" t="s">
        <v>79</v>
      </c>
      <c r="B51" s="311"/>
      <c r="C51" s="82"/>
      <c r="D51" s="82"/>
      <c r="E51" s="82"/>
      <c r="F51" s="82"/>
      <c r="G51" s="82"/>
      <c r="H51" s="83"/>
      <c r="I51" s="83"/>
      <c r="J51" s="82"/>
      <c r="K51" s="82"/>
      <c r="L51" s="82"/>
      <c r="M51" s="82"/>
      <c r="N51" s="82"/>
      <c r="O51" s="83"/>
      <c r="P51" s="83"/>
      <c r="Q51" s="82"/>
      <c r="R51" s="82"/>
      <c r="S51" s="82"/>
      <c r="T51" s="82"/>
      <c r="U51" s="82"/>
      <c r="V51" s="83"/>
      <c r="W51" s="83"/>
      <c r="X51" s="82"/>
      <c r="Y51" s="82"/>
      <c r="Z51" s="82"/>
      <c r="AA51" s="82"/>
      <c r="AB51" s="82"/>
      <c r="AC51" s="83"/>
      <c r="AD51" s="83"/>
      <c r="AE51" s="328"/>
      <c r="AF51" s="61">
        <f t="shared" si="0"/>
        <v>0</v>
      </c>
      <c r="AG51" s="62">
        <f t="shared" si="1"/>
        <v>0</v>
      </c>
      <c r="AH51" s="48">
        <f t="shared" si="2"/>
        <v>0</v>
      </c>
      <c r="AI51" s="49">
        <f t="shared" si="3"/>
        <v>0</v>
      </c>
      <c r="AJ51" s="49">
        <f>AI51+'August 24'!AK51</f>
        <v>15</v>
      </c>
    </row>
    <row r="52" spans="1:36">
      <c r="A52" s="70" t="s">
        <v>89</v>
      </c>
      <c r="B52" s="311"/>
      <c r="C52" s="82"/>
      <c r="D52" s="82"/>
      <c r="E52" s="82"/>
      <c r="F52" s="82"/>
      <c r="G52" s="82"/>
      <c r="H52" s="83"/>
      <c r="I52" s="83"/>
      <c r="J52" s="82"/>
      <c r="K52" s="82"/>
      <c r="L52" s="82"/>
      <c r="M52" s="82"/>
      <c r="N52" s="82"/>
      <c r="O52" s="83"/>
      <c r="P52" s="83"/>
      <c r="Q52" s="82"/>
      <c r="R52" s="82"/>
      <c r="S52" s="82"/>
      <c r="T52" s="82"/>
      <c r="U52" s="82"/>
      <c r="V52" s="83"/>
      <c r="W52" s="83"/>
      <c r="X52" s="82"/>
      <c r="Y52" s="82"/>
      <c r="Z52" s="82"/>
      <c r="AA52" s="82"/>
      <c r="AB52" s="82"/>
      <c r="AC52" s="83"/>
      <c r="AD52" s="83"/>
      <c r="AE52" s="328"/>
      <c r="AF52" s="61">
        <f t="shared" si="0"/>
        <v>0</v>
      </c>
      <c r="AG52" s="62">
        <f t="shared" si="1"/>
        <v>0</v>
      </c>
      <c r="AH52" s="48">
        <f t="shared" si="2"/>
        <v>0</v>
      </c>
      <c r="AI52" s="49">
        <f t="shared" si="3"/>
        <v>0</v>
      </c>
      <c r="AJ52" s="49">
        <f>AI52+'August 24'!AK52</f>
        <v>14</v>
      </c>
    </row>
    <row r="53" spans="1:36">
      <c r="A53" s="70" t="s">
        <v>66</v>
      </c>
      <c r="B53" s="311"/>
      <c r="C53" s="82"/>
      <c r="D53" s="82"/>
      <c r="E53" s="82"/>
      <c r="F53" s="82"/>
      <c r="G53" s="82"/>
      <c r="H53" s="83"/>
      <c r="I53" s="83"/>
      <c r="J53" s="82"/>
      <c r="K53" s="82"/>
      <c r="L53" s="82"/>
      <c r="M53" s="82"/>
      <c r="N53" s="82"/>
      <c r="O53" s="83"/>
      <c r="P53" s="83"/>
      <c r="Q53" s="82"/>
      <c r="R53" s="82"/>
      <c r="S53" s="82"/>
      <c r="T53" s="82"/>
      <c r="U53" s="82"/>
      <c r="V53" s="83"/>
      <c r="W53" s="83"/>
      <c r="X53" s="82"/>
      <c r="Y53" s="82"/>
      <c r="Z53" s="82"/>
      <c r="AA53" s="82"/>
      <c r="AB53" s="82"/>
      <c r="AC53" s="83"/>
      <c r="AD53" s="83"/>
      <c r="AE53" s="328"/>
      <c r="AF53" s="61">
        <f t="shared" si="0"/>
        <v>0</v>
      </c>
      <c r="AG53" s="62">
        <f t="shared" si="1"/>
        <v>0</v>
      </c>
      <c r="AH53" s="48">
        <f t="shared" si="2"/>
        <v>0</v>
      </c>
      <c r="AI53" s="49">
        <f t="shared" si="3"/>
        <v>0</v>
      </c>
      <c r="AJ53" s="49">
        <f>AI53+'August 24'!AK53</f>
        <v>15</v>
      </c>
    </row>
    <row r="54" spans="1:36">
      <c r="A54" s="70" t="s">
        <v>62</v>
      </c>
      <c r="B54" s="311"/>
      <c r="C54" s="82"/>
      <c r="D54" s="82"/>
      <c r="E54" s="82"/>
      <c r="F54" s="82"/>
      <c r="G54" s="82"/>
      <c r="H54" s="83"/>
      <c r="I54" s="83"/>
      <c r="J54" s="82"/>
      <c r="K54" s="82"/>
      <c r="L54" s="82"/>
      <c r="M54" s="82"/>
      <c r="N54" s="82"/>
      <c r="O54" s="83"/>
      <c r="P54" s="83"/>
      <c r="Q54" s="82"/>
      <c r="R54" s="82"/>
      <c r="S54" s="82"/>
      <c r="T54" s="82"/>
      <c r="U54" s="82"/>
      <c r="V54" s="83"/>
      <c r="W54" s="83"/>
      <c r="X54" s="82"/>
      <c r="Y54" s="82"/>
      <c r="Z54" s="82"/>
      <c r="AA54" s="82"/>
      <c r="AB54" s="82"/>
      <c r="AC54" s="83"/>
      <c r="AD54" s="83"/>
      <c r="AE54" s="328"/>
      <c r="AF54" s="61">
        <f t="shared" si="0"/>
        <v>0</v>
      </c>
      <c r="AG54" s="62">
        <f t="shared" si="1"/>
        <v>0</v>
      </c>
      <c r="AH54" s="48">
        <f t="shared" si="2"/>
        <v>0</v>
      </c>
      <c r="AI54" s="49">
        <f t="shared" si="3"/>
        <v>0</v>
      </c>
      <c r="AJ54" s="49">
        <f>AI54+'August 24'!AK54</f>
        <v>15</v>
      </c>
    </row>
    <row r="55" spans="1:36" ht="16" thickBot="1">
      <c r="A55" s="177" t="s">
        <v>73</v>
      </c>
      <c r="B55" s="320"/>
      <c r="C55" s="316"/>
      <c r="D55" s="316"/>
      <c r="E55" s="316"/>
      <c r="F55" s="316"/>
      <c r="G55" s="316"/>
      <c r="H55" s="317"/>
      <c r="I55" s="317"/>
      <c r="J55" s="316"/>
      <c r="K55" s="316"/>
      <c r="L55" s="316"/>
      <c r="M55" s="316"/>
      <c r="N55" s="316"/>
      <c r="O55" s="317"/>
      <c r="P55" s="317"/>
      <c r="Q55" s="316"/>
      <c r="R55" s="316"/>
      <c r="S55" s="316"/>
      <c r="T55" s="316"/>
      <c r="U55" s="316"/>
      <c r="V55" s="317"/>
      <c r="W55" s="317"/>
      <c r="X55" s="316"/>
      <c r="Y55" s="316"/>
      <c r="Z55" s="316"/>
      <c r="AA55" s="316"/>
      <c r="AB55" s="316"/>
      <c r="AC55" s="317"/>
      <c r="AD55" s="317"/>
      <c r="AE55" s="329"/>
      <c r="AF55" s="58">
        <f t="shared" si="0"/>
        <v>0</v>
      </c>
      <c r="AG55" s="59">
        <f t="shared" si="1"/>
        <v>0</v>
      </c>
      <c r="AH55" s="50">
        <f t="shared" si="2"/>
        <v>0</v>
      </c>
      <c r="AI55" s="51">
        <f t="shared" si="3"/>
        <v>0</v>
      </c>
      <c r="AJ55" s="51">
        <f>AI55+'August 24'!AK55</f>
        <v>15</v>
      </c>
    </row>
    <row r="56" spans="1:36">
      <c r="A56" s="74" t="s">
        <v>8</v>
      </c>
      <c r="B56" s="136">
        <f>COUNTIFS(B3:B55,"9.00")</f>
        <v>0</v>
      </c>
      <c r="C56" s="56"/>
      <c r="D56" s="56"/>
      <c r="E56" s="56"/>
      <c r="F56" s="56"/>
      <c r="G56" s="56"/>
      <c r="H56" s="11"/>
      <c r="I56" s="11">
        <f>COUNTIFS(I3:I55,"9.00")</f>
        <v>0</v>
      </c>
      <c r="J56" s="56"/>
      <c r="K56" s="56"/>
      <c r="L56" s="56"/>
      <c r="M56" s="56"/>
      <c r="N56" s="56"/>
      <c r="O56" s="11"/>
      <c r="P56" s="11">
        <f>COUNTIFS(P3:P55,"9.00")</f>
        <v>0</v>
      </c>
      <c r="Q56" s="56"/>
      <c r="R56" s="56"/>
      <c r="S56" s="56"/>
      <c r="T56" s="56"/>
      <c r="U56" s="56"/>
      <c r="V56" s="11"/>
      <c r="W56" s="11">
        <f>COUNTIFS(W3:W55,"9.00")</f>
        <v>0</v>
      </c>
      <c r="X56" s="56"/>
      <c r="Y56" s="56"/>
      <c r="Z56" s="56"/>
      <c r="AA56" s="31"/>
      <c r="AB56" s="150"/>
      <c r="AC56" s="333"/>
      <c r="AD56" s="11">
        <f>COUNTIFS(AD3:AD55,"9.00")</f>
        <v>0</v>
      </c>
      <c r="AE56" s="161"/>
    </row>
    <row r="57" spans="1:36">
      <c r="A57" s="274">
        <v>0.4375</v>
      </c>
      <c r="B57" s="323">
        <f>COUNTIFS(B4:B55,"10.30")</f>
        <v>0</v>
      </c>
      <c r="C57" s="62"/>
      <c r="D57" s="62"/>
      <c r="E57" s="62"/>
      <c r="F57" s="62"/>
      <c r="G57" s="62"/>
      <c r="H57" s="39"/>
      <c r="I57" s="39">
        <f>COUNTIFS(I4:I55,"10.30")</f>
        <v>0</v>
      </c>
      <c r="J57" s="62"/>
      <c r="K57" s="62"/>
      <c r="L57" s="62"/>
      <c r="M57" s="62"/>
      <c r="N57" s="62"/>
      <c r="O57" s="39"/>
      <c r="P57" s="39">
        <f>COUNTIFS(P4:P55,"10.30")</f>
        <v>0</v>
      </c>
      <c r="Q57" s="62"/>
      <c r="R57" s="62"/>
      <c r="S57" s="62"/>
      <c r="T57" s="62"/>
      <c r="U57" s="62"/>
      <c r="V57" s="39"/>
      <c r="W57" s="39">
        <f>COUNTIFS(W4:W55,"10.30")</f>
        <v>0</v>
      </c>
      <c r="X57" s="62"/>
      <c r="Y57" s="62"/>
      <c r="Z57" s="62"/>
      <c r="AA57" s="35"/>
      <c r="AB57" s="331"/>
      <c r="AC57" s="332"/>
      <c r="AD57" s="39">
        <f>COUNTIFS(AD4:AD55,"10.30")</f>
        <v>0</v>
      </c>
      <c r="AE57" s="162"/>
    </row>
    <row r="58" spans="1:36" ht="16" thickBot="1">
      <c r="A58" s="74" t="s">
        <v>9</v>
      </c>
      <c r="B58" s="40">
        <f>COUNTIFS(B3:B55,"18.00")</f>
        <v>0</v>
      </c>
      <c r="C58" s="59"/>
      <c r="D58" s="59"/>
      <c r="E58" s="59"/>
      <c r="F58" s="59"/>
      <c r="G58" s="59"/>
      <c r="H58" s="12">
        <f>COUNTIFS(H3:H55,"18.00")</f>
        <v>0</v>
      </c>
      <c r="I58" s="12">
        <f t="shared" ref="I58" si="4">COUNTIFS(I3:I55,"18.00")</f>
        <v>0</v>
      </c>
      <c r="J58" s="59"/>
      <c r="K58" s="59"/>
      <c r="L58" s="59"/>
      <c r="M58" s="59"/>
      <c r="N58" s="59"/>
      <c r="O58" s="12">
        <f t="shared" ref="O58:P58" si="5">COUNTIFS(O3:O55,"18.00")</f>
        <v>0</v>
      </c>
      <c r="P58" s="12">
        <f t="shared" si="5"/>
        <v>0</v>
      </c>
      <c r="Q58" s="59"/>
      <c r="R58" s="59"/>
      <c r="S58" s="59"/>
      <c r="T58" s="59"/>
      <c r="U58" s="59"/>
      <c r="V58" s="12">
        <f t="shared" ref="V58:W58" si="6">COUNTIFS(V3:V55,"18.00")</f>
        <v>0</v>
      </c>
      <c r="W58" s="12">
        <f t="shared" si="6"/>
        <v>0</v>
      </c>
      <c r="X58" s="59"/>
      <c r="Y58" s="59"/>
      <c r="Z58" s="59"/>
      <c r="AA58" s="32"/>
      <c r="AB58" s="151"/>
      <c r="AC58" s="12">
        <f t="shared" ref="AC58:AD58" si="7">COUNTIFS(AC3:AC55,"18.00")</f>
        <v>0</v>
      </c>
      <c r="AD58" s="12">
        <f t="shared" si="7"/>
        <v>0</v>
      </c>
      <c r="AE58" s="104"/>
    </row>
    <row r="59" spans="1:36">
      <c r="A59" t="s">
        <v>72</v>
      </c>
    </row>
    <row r="64" spans="1:36">
      <c r="AJ64" s="42"/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5"/>
  <sheetViews>
    <sheetView zoomScaleNormal="100" workbookViewId="0">
      <pane ySplit="2" topLeftCell="A5" activePane="bottomLeft" state="frozen"/>
      <selection activeCell="L23" sqref="L23"/>
      <selection pane="bottomLeft" activeCell="T29" sqref="T29"/>
    </sheetView>
  </sheetViews>
  <sheetFormatPr baseColWidth="10" defaultRowHeight="15"/>
  <cols>
    <col min="1" max="1" width="23.6640625" bestFit="1" customWidth="1"/>
    <col min="2" max="31" width="3.6640625" customWidth="1"/>
    <col min="32" max="35" width="4.6640625" customWidth="1"/>
    <col min="36" max="36" width="11.33203125" customWidth="1"/>
  </cols>
  <sheetData>
    <row r="1" spans="1:37" ht="16" thickBot="1">
      <c r="A1" s="344" t="s">
        <v>14</v>
      </c>
      <c r="B1" s="36" t="s">
        <v>3</v>
      </c>
      <c r="C1" s="14" t="s">
        <v>4</v>
      </c>
      <c r="D1" s="14" t="s">
        <v>5</v>
      </c>
      <c r="E1" s="2" t="s">
        <v>6</v>
      </c>
      <c r="F1" s="2" t="s">
        <v>7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" t="s">
        <v>6</v>
      </c>
      <c r="M1" s="2" t="s">
        <v>7</v>
      </c>
      <c r="N1" s="14" t="s">
        <v>1</v>
      </c>
      <c r="O1" s="14" t="s">
        <v>2</v>
      </c>
      <c r="P1" s="14" t="s">
        <v>3</v>
      </c>
      <c r="Q1" s="14" t="s">
        <v>4</v>
      </c>
      <c r="R1" s="14" t="s">
        <v>5</v>
      </c>
      <c r="S1" s="2" t="s">
        <v>6</v>
      </c>
      <c r="T1" s="2" t="s">
        <v>7</v>
      </c>
      <c r="U1" s="14" t="s">
        <v>1</v>
      </c>
      <c r="V1" s="14" t="s">
        <v>2</v>
      </c>
      <c r="W1" s="14" t="s">
        <v>3</v>
      </c>
      <c r="X1" s="14" t="s">
        <v>4</v>
      </c>
      <c r="Y1" s="14" t="s">
        <v>5</v>
      </c>
      <c r="Z1" s="2" t="s">
        <v>6</v>
      </c>
      <c r="AA1" s="2" t="s">
        <v>7</v>
      </c>
      <c r="AB1" s="14" t="s">
        <v>1</v>
      </c>
      <c r="AC1" s="14" t="s">
        <v>2</v>
      </c>
      <c r="AD1" s="14" t="s">
        <v>3</v>
      </c>
      <c r="AE1" s="163" t="s">
        <v>4</v>
      </c>
    </row>
    <row r="2" spans="1:37" ht="16" thickBot="1">
      <c r="A2" s="345"/>
      <c r="B2" s="170">
        <v>1</v>
      </c>
      <c r="C2" s="72">
        <v>2</v>
      </c>
      <c r="D2" s="72">
        <v>3</v>
      </c>
      <c r="E2" s="3">
        <v>4</v>
      </c>
      <c r="F2" s="3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  <c r="L2" s="3">
        <v>11</v>
      </c>
      <c r="M2" s="3">
        <v>12</v>
      </c>
      <c r="N2" s="72">
        <v>13</v>
      </c>
      <c r="O2" s="72">
        <v>14</v>
      </c>
      <c r="P2" s="72">
        <v>15</v>
      </c>
      <c r="Q2" s="72">
        <v>16</v>
      </c>
      <c r="R2" s="72">
        <v>17</v>
      </c>
      <c r="S2" s="3">
        <v>18</v>
      </c>
      <c r="T2" s="3">
        <v>19</v>
      </c>
      <c r="U2" s="72">
        <v>20</v>
      </c>
      <c r="V2" s="72">
        <v>21</v>
      </c>
      <c r="W2" s="72">
        <v>22</v>
      </c>
      <c r="X2" s="72">
        <v>23</v>
      </c>
      <c r="Y2" s="72">
        <v>24</v>
      </c>
      <c r="Z2" s="3">
        <v>25</v>
      </c>
      <c r="AA2" s="3">
        <v>26</v>
      </c>
      <c r="AB2" s="72">
        <v>27</v>
      </c>
      <c r="AC2" s="72">
        <v>28</v>
      </c>
      <c r="AD2" s="72">
        <v>29</v>
      </c>
      <c r="AE2" s="144">
        <v>30</v>
      </c>
      <c r="AF2" s="26" t="s">
        <v>8</v>
      </c>
      <c r="AG2" s="120" t="s">
        <v>22</v>
      </c>
      <c r="AH2" s="120" t="s">
        <v>9</v>
      </c>
      <c r="AI2" s="27" t="s">
        <v>20</v>
      </c>
      <c r="AJ2" s="45" t="s">
        <v>10</v>
      </c>
      <c r="AK2" s="28" t="s">
        <v>13</v>
      </c>
    </row>
    <row r="3" spans="1:37">
      <c r="A3" s="96" t="s">
        <v>46</v>
      </c>
      <c r="B3" s="189" t="s">
        <v>22</v>
      </c>
      <c r="C3" s="18" t="s">
        <v>80</v>
      </c>
      <c r="D3" s="18"/>
      <c r="E3" s="4" t="s">
        <v>80</v>
      </c>
      <c r="F3" s="4" t="s">
        <v>80</v>
      </c>
      <c r="G3" s="18"/>
      <c r="H3" s="18"/>
      <c r="I3" s="18"/>
      <c r="J3" s="18"/>
      <c r="K3" s="18"/>
      <c r="L3" s="4"/>
      <c r="M3" s="4"/>
      <c r="N3" s="18"/>
      <c r="O3" s="18"/>
      <c r="P3" s="18"/>
      <c r="Q3" s="18"/>
      <c r="R3" s="18"/>
      <c r="S3" s="4"/>
      <c r="T3" s="4"/>
      <c r="U3" s="18"/>
      <c r="V3" s="18"/>
      <c r="W3" s="18"/>
      <c r="X3" s="18"/>
      <c r="Y3" s="18"/>
      <c r="Z3" s="4"/>
      <c r="AA3" s="4" t="s">
        <v>8</v>
      </c>
      <c r="AB3" s="18"/>
      <c r="AC3" s="18"/>
      <c r="AD3" s="18"/>
      <c r="AE3" s="178"/>
      <c r="AF3" s="23">
        <f t="shared" ref="AF3:AF38" si="0">COUNTIF(B3:AD3,"9.00")</f>
        <v>1</v>
      </c>
      <c r="AG3" s="31">
        <f t="shared" ref="AG3:AG38" si="1">COUNTIF(B3:AD3,"17.00")</f>
        <v>1</v>
      </c>
      <c r="AH3" s="31">
        <f t="shared" ref="AH3:AH38" si="2">COUNTIF(B3:AD3,"18.00")</f>
        <v>0</v>
      </c>
      <c r="AI3" s="24">
        <f t="shared" ref="AI3:AI38" si="3">COUNTIF(B3:AD3,"19.30")</f>
        <v>0</v>
      </c>
      <c r="AJ3" s="9">
        <f t="shared" ref="AJ3:AJ38" si="4">SUM(AF3:AI3)</f>
        <v>2</v>
      </c>
      <c r="AK3" s="9">
        <f>AJ3+'Oktober 23'!AJ11</f>
        <v>4</v>
      </c>
    </row>
    <row r="4" spans="1:37">
      <c r="A4" s="70" t="s">
        <v>51</v>
      </c>
      <c r="B4" s="38" t="s">
        <v>80</v>
      </c>
      <c r="C4" s="16" t="s">
        <v>80</v>
      </c>
      <c r="D4" s="16"/>
      <c r="E4" s="5"/>
      <c r="F4" s="5"/>
      <c r="G4" s="16"/>
      <c r="H4" s="16"/>
      <c r="I4" s="16"/>
      <c r="J4" s="16"/>
      <c r="K4" s="16"/>
      <c r="L4" s="5"/>
      <c r="M4" s="5"/>
      <c r="N4" s="16"/>
      <c r="O4" s="16"/>
      <c r="P4" s="16"/>
      <c r="Q4" s="16"/>
      <c r="R4" s="16"/>
      <c r="S4" s="5" t="s">
        <v>9</v>
      </c>
      <c r="T4" s="5"/>
      <c r="U4" s="16"/>
      <c r="V4" s="16"/>
      <c r="W4" s="16"/>
      <c r="X4" s="16"/>
      <c r="Y4" s="16"/>
      <c r="Z4" s="5"/>
      <c r="AA4" s="5" t="s">
        <v>9</v>
      </c>
      <c r="AB4" s="16"/>
      <c r="AC4" s="16"/>
      <c r="AD4" s="16"/>
      <c r="AE4" s="81"/>
      <c r="AF4" s="25">
        <f t="shared" si="0"/>
        <v>0</v>
      </c>
      <c r="AG4" s="35">
        <f t="shared" si="1"/>
        <v>0</v>
      </c>
      <c r="AH4" s="35">
        <f t="shared" si="2"/>
        <v>2</v>
      </c>
      <c r="AI4" s="7">
        <f t="shared" si="3"/>
        <v>0</v>
      </c>
      <c r="AJ4" s="6">
        <f t="shared" si="4"/>
        <v>2</v>
      </c>
      <c r="AK4" s="6">
        <f>AJ4+'Oktober 23'!AJ12</f>
        <v>4</v>
      </c>
    </row>
    <row r="5" spans="1:37">
      <c r="A5" s="70" t="s">
        <v>52</v>
      </c>
      <c r="B5" s="38" t="s">
        <v>80</v>
      </c>
      <c r="C5" s="16" t="s">
        <v>80</v>
      </c>
      <c r="D5" s="16"/>
      <c r="E5" s="5"/>
      <c r="F5" s="5"/>
      <c r="G5" s="16"/>
      <c r="H5" s="16"/>
      <c r="I5" s="16"/>
      <c r="J5" s="16"/>
      <c r="K5" s="16"/>
      <c r="L5" s="5"/>
      <c r="M5" s="5"/>
      <c r="N5" s="16"/>
      <c r="O5" s="16"/>
      <c r="P5" s="16"/>
      <c r="Q5" s="16"/>
      <c r="R5" s="16"/>
      <c r="S5" s="5" t="s">
        <v>9</v>
      </c>
      <c r="T5" s="5"/>
      <c r="U5" s="16"/>
      <c r="V5" s="16"/>
      <c r="W5" s="16"/>
      <c r="X5" s="16"/>
      <c r="Y5" s="16"/>
      <c r="Z5" s="5"/>
      <c r="AA5" s="5" t="s">
        <v>9</v>
      </c>
      <c r="AB5" s="16"/>
      <c r="AC5" s="16"/>
      <c r="AD5" s="16"/>
      <c r="AE5" s="81"/>
      <c r="AF5" s="25">
        <f t="shared" si="0"/>
        <v>0</v>
      </c>
      <c r="AG5" s="35">
        <f t="shared" si="1"/>
        <v>0</v>
      </c>
      <c r="AH5" s="35">
        <f t="shared" si="2"/>
        <v>2</v>
      </c>
      <c r="AI5" s="7">
        <f t="shared" si="3"/>
        <v>0</v>
      </c>
      <c r="AJ5" s="6">
        <f t="shared" si="4"/>
        <v>2</v>
      </c>
      <c r="AK5" s="6">
        <f>AJ5+'Oktober 23'!AJ12</f>
        <v>4</v>
      </c>
    </row>
    <row r="6" spans="1:37">
      <c r="A6" s="70" t="s">
        <v>41</v>
      </c>
      <c r="B6" s="38" t="s">
        <v>80</v>
      </c>
      <c r="C6" s="16" t="s">
        <v>80</v>
      </c>
      <c r="D6" s="16" t="s">
        <v>80</v>
      </c>
      <c r="E6" s="5" t="s">
        <v>80</v>
      </c>
      <c r="F6" s="5" t="s">
        <v>80</v>
      </c>
      <c r="G6" s="16"/>
      <c r="H6" s="16"/>
      <c r="I6" s="16"/>
      <c r="J6" s="16"/>
      <c r="K6" s="16"/>
      <c r="L6" s="5"/>
      <c r="M6" s="5"/>
      <c r="N6" s="16"/>
      <c r="O6" s="16"/>
      <c r="P6" s="16"/>
      <c r="Q6" s="16"/>
      <c r="R6" s="16"/>
      <c r="S6" s="5"/>
      <c r="T6" s="5" t="s">
        <v>8</v>
      </c>
      <c r="U6" s="16"/>
      <c r="V6" s="16"/>
      <c r="W6" s="16"/>
      <c r="X6" s="16"/>
      <c r="Y6" s="16"/>
      <c r="Z6" s="5"/>
      <c r="AA6" s="5" t="s">
        <v>9</v>
      </c>
      <c r="AB6" s="16"/>
      <c r="AC6" s="16"/>
      <c r="AD6" s="16"/>
      <c r="AE6" s="81"/>
      <c r="AF6" s="25">
        <f t="shared" si="0"/>
        <v>1</v>
      </c>
      <c r="AG6" s="35">
        <f t="shared" si="1"/>
        <v>0</v>
      </c>
      <c r="AH6" s="35">
        <f t="shared" si="2"/>
        <v>1</v>
      </c>
      <c r="AI6" s="7">
        <f t="shared" si="3"/>
        <v>0</v>
      </c>
      <c r="AJ6" s="6">
        <f t="shared" si="4"/>
        <v>2</v>
      </c>
      <c r="AK6" s="6">
        <f>AJ6+'Oktober 23'!AJ13</f>
        <v>4</v>
      </c>
    </row>
    <row r="7" spans="1:37">
      <c r="A7" s="71" t="s">
        <v>25</v>
      </c>
      <c r="B7" s="38"/>
      <c r="C7" s="16"/>
      <c r="D7" s="16"/>
      <c r="E7" s="5"/>
      <c r="F7" s="5" t="s">
        <v>9</v>
      </c>
      <c r="G7" s="16"/>
      <c r="H7" s="16"/>
      <c r="I7" s="16"/>
      <c r="J7" s="16"/>
      <c r="K7" s="16"/>
      <c r="L7" s="5"/>
      <c r="M7" s="5" t="s">
        <v>9</v>
      </c>
      <c r="N7" s="16"/>
      <c r="O7" s="16"/>
      <c r="P7" s="16"/>
      <c r="Q7" s="16"/>
      <c r="R7" s="16"/>
      <c r="S7" s="5"/>
      <c r="T7" s="5"/>
      <c r="U7" s="16"/>
      <c r="V7" s="16"/>
      <c r="W7" s="16"/>
      <c r="X7" s="16"/>
      <c r="Y7" s="16"/>
      <c r="Z7" s="5"/>
      <c r="AA7" s="5"/>
      <c r="AB7" s="16"/>
      <c r="AC7" s="16"/>
      <c r="AD7" s="16"/>
      <c r="AE7" s="81"/>
      <c r="AF7" s="25">
        <f t="shared" si="0"/>
        <v>0</v>
      </c>
      <c r="AG7" s="35">
        <f t="shared" si="1"/>
        <v>0</v>
      </c>
      <c r="AH7" s="35">
        <f t="shared" si="2"/>
        <v>2</v>
      </c>
      <c r="AI7" s="7">
        <f t="shared" si="3"/>
        <v>0</v>
      </c>
      <c r="AJ7" s="6">
        <f t="shared" si="4"/>
        <v>2</v>
      </c>
      <c r="AK7" s="6">
        <f>AJ7+'Oktober 23'!AJ14</f>
        <v>4</v>
      </c>
    </row>
    <row r="8" spans="1:37">
      <c r="A8" s="70" t="s">
        <v>77</v>
      </c>
      <c r="B8" s="38" t="s">
        <v>80</v>
      </c>
      <c r="C8" s="16" t="s">
        <v>80</v>
      </c>
      <c r="D8" s="16" t="s">
        <v>80</v>
      </c>
      <c r="E8" s="5" t="s">
        <v>80</v>
      </c>
      <c r="F8" s="5" t="s">
        <v>80</v>
      </c>
      <c r="G8" s="16"/>
      <c r="H8" s="16"/>
      <c r="I8" s="16"/>
      <c r="J8" s="16"/>
      <c r="K8" s="16"/>
      <c r="L8" s="5"/>
      <c r="M8" s="5" t="s">
        <v>8</v>
      </c>
      <c r="N8" s="16"/>
      <c r="O8" s="16"/>
      <c r="P8" s="16"/>
      <c r="Q8" s="16"/>
      <c r="R8" s="16"/>
      <c r="S8" s="5"/>
      <c r="T8" s="5" t="s">
        <v>9</v>
      </c>
      <c r="U8" s="16"/>
      <c r="V8" s="16"/>
      <c r="W8" s="16"/>
      <c r="X8" s="16"/>
      <c r="Y8" s="16"/>
      <c r="Z8" s="5"/>
      <c r="AA8" s="5"/>
      <c r="AB8" s="16"/>
      <c r="AC8" s="16"/>
      <c r="AD8" s="16"/>
      <c r="AE8" s="81"/>
      <c r="AF8" s="25">
        <f t="shared" si="0"/>
        <v>1</v>
      </c>
      <c r="AG8" s="35">
        <f t="shared" si="1"/>
        <v>0</v>
      </c>
      <c r="AH8" s="35">
        <f t="shared" si="2"/>
        <v>1</v>
      </c>
      <c r="AI8" s="7">
        <f t="shared" si="3"/>
        <v>0</v>
      </c>
      <c r="AJ8" s="6">
        <f t="shared" si="4"/>
        <v>2</v>
      </c>
      <c r="AK8" s="6">
        <f>AJ8+'Oktober 23'!AJ15</f>
        <v>4</v>
      </c>
    </row>
    <row r="9" spans="1:37">
      <c r="A9" s="70" t="s">
        <v>42</v>
      </c>
      <c r="B9" s="38" t="s">
        <v>80</v>
      </c>
      <c r="C9" s="16" t="s">
        <v>80</v>
      </c>
      <c r="D9" s="16" t="s">
        <v>80</v>
      </c>
      <c r="E9" s="5" t="s">
        <v>80</v>
      </c>
      <c r="F9" s="5" t="s">
        <v>80</v>
      </c>
      <c r="G9" s="16"/>
      <c r="H9" s="16"/>
      <c r="I9" s="16"/>
      <c r="J9" s="16"/>
      <c r="K9" s="16"/>
      <c r="L9" s="5"/>
      <c r="M9" s="5" t="s">
        <v>8</v>
      </c>
      <c r="N9" s="16"/>
      <c r="O9" s="16"/>
      <c r="P9" s="16"/>
      <c r="Q9" s="16"/>
      <c r="R9" s="16"/>
      <c r="S9" s="5"/>
      <c r="T9" s="5"/>
      <c r="U9" s="16"/>
      <c r="V9" s="16"/>
      <c r="W9" s="16"/>
      <c r="X9" s="16"/>
      <c r="Y9" s="16"/>
      <c r="Z9" s="193" t="s">
        <v>9</v>
      </c>
      <c r="AA9" s="5"/>
      <c r="AB9" s="16"/>
      <c r="AC9" s="16"/>
      <c r="AD9" s="16"/>
      <c r="AE9" s="81"/>
      <c r="AF9" s="25">
        <f t="shared" si="0"/>
        <v>1</v>
      </c>
      <c r="AG9" s="35">
        <f t="shared" si="1"/>
        <v>0</v>
      </c>
      <c r="AH9" s="35">
        <f t="shared" si="2"/>
        <v>1</v>
      </c>
      <c r="AI9" s="7">
        <f t="shared" si="3"/>
        <v>0</v>
      </c>
      <c r="AJ9" s="6">
        <f t="shared" si="4"/>
        <v>2</v>
      </c>
      <c r="AK9" s="6">
        <f>AJ9+'Oktober 23'!AJ16</f>
        <v>4</v>
      </c>
    </row>
    <row r="10" spans="1:37">
      <c r="A10" s="70" t="s">
        <v>53</v>
      </c>
      <c r="B10" s="38" t="s">
        <v>80</v>
      </c>
      <c r="C10" s="16" t="s">
        <v>80</v>
      </c>
      <c r="D10" s="16" t="s">
        <v>80</v>
      </c>
      <c r="E10" s="5" t="s">
        <v>80</v>
      </c>
      <c r="F10" s="5" t="s">
        <v>80</v>
      </c>
      <c r="G10" s="16"/>
      <c r="H10" s="16"/>
      <c r="I10" s="16"/>
      <c r="J10" s="16"/>
      <c r="K10" s="16"/>
      <c r="L10" s="5" t="s">
        <v>9</v>
      </c>
      <c r="M10" s="5"/>
      <c r="N10" s="16"/>
      <c r="O10" s="16"/>
      <c r="P10" s="16"/>
      <c r="Q10" s="16"/>
      <c r="R10" s="16"/>
      <c r="S10" s="5"/>
      <c r="T10" s="5"/>
      <c r="U10" s="16"/>
      <c r="V10" s="16"/>
      <c r="W10" s="16"/>
      <c r="X10" s="16"/>
      <c r="Y10" s="16"/>
      <c r="Z10" s="193" t="s">
        <v>9</v>
      </c>
      <c r="AA10" s="5"/>
      <c r="AB10" s="16"/>
      <c r="AC10" s="16"/>
      <c r="AD10" s="16"/>
      <c r="AE10" s="81"/>
      <c r="AF10" s="25">
        <f t="shared" si="0"/>
        <v>0</v>
      </c>
      <c r="AG10" s="35">
        <f t="shared" si="1"/>
        <v>0</v>
      </c>
      <c r="AH10" s="35">
        <f t="shared" si="2"/>
        <v>2</v>
      </c>
      <c r="AI10" s="7">
        <f t="shared" si="3"/>
        <v>0</v>
      </c>
      <c r="AJ10" s="6">
        <f t="shared" si="4"/>
        <v>2</v>
      </c>
      <c r="AK10" s="6">
        <f>AJ10+'Oktober 23'!AJ17</f>
        <v>4</v>
      </c>
    </row>
    <row r="11" spans="1:37">
      <c r="A11" s="70" t="s">
        <v>39</v>
      </c>
      <c r="B11" s="38" t="s">
        <v>80</v>
      </c>
      <c r="C11" s="16" t="s">
        <v>80</v>
      </c>
      <c r="D11" s="16" t="s">
        <v>80</v>
      </c>
      <c r="E11" s="5" t="s">
        <v>80</v>
      </c>
      <c r="F11" s="5" t="s">
        <v>80</v>
      </c>
      <c r="G11" s="16"/>
      <c r="H11" s="16"/>
      <c r="I11" s="16"/>
      <c r="J11" s="16"/>
      <c r="K11" s="16"/>
      <c r="L11" s="5" t="s">
        <v>9</v>
      </c>
      <c r="M11" s="5"/>
      <c r="N11" s="16"/>
      <c r="O11" s="16"/>
      <c r="P11" s="16"/>
      <c r="Q11" s="16"/>
      <c r="R11" s="16"/>
      <c r="S11" s="5"/>
      <c r="T11" s="5"/>
      <c r="U11" s="16"/>
      <c r="V11" s="16"/>
      <c r="W11" s="16"/>
      <c r="X11" s="16"/>
      <c r="Y11" s="16"/>
      <c r="Z11" s="193" t="s">
        <v>9</v>
      </c>
      <c r="AA11" s="5"/>
      <c r="AB11" s="16"/>
      <c r="AC11" s="16"/>
      <c r="AD11" s="16"/>
      <c r="AE11" s="81"/>
      <c r="AF11" s="25">
        <f t="shared" si="0"/>
        <v>0</v>
      </c>
      <c r="AG11" s="35">
        <f t="shared" si="1"/>
        <v>0</v>
      </c>
      <c r="AH11" s="35">
        <f t="shared" si="2"/>
        <v>2</v>
      </c>
      <c r="AI11" s="7">
        <f t="shared" si="3"/>
        <v>0</v>
      </c>
      <c r="AJ11" s="6">
        <f t="shared" si="4"/>
        <v>2</v>
      </c>
      <c r="AK11" s="6">
        <f>AJ11+'Oktober 23'!AJ18</f>
        <v>4</v>
      </c>
    </row>
    <row r="12" spans="1:37">
      <c r="A12" s="70" t="s">
        <v>38</v>
      </c>
      <c r="B12" s="38" t="s">
        <v>80</v>
      </c>
      <c r="C12" s="16" t="s">
        <v>80</v>
      </c>
      <c r="D12" s="16" t="s">
        <v>80</v>
      </c>
      <c r="E12" s="5" t="s">
        <v>80</v>
      </c>
      <c r="F12" s="5" t="s">
        <v>80</v>
      </c>
      <c r="G12" s="16"/>
      <c r="H12" s="16"/>
      <c r="I12" s="16"/>
      <c r="J12" s="16"/>
      <c r="K12" s="16"/>
      <c r="L12" s="5" t="s">
        <v>9</v>
      </c>
      <c r="M12" s="5"/>
      <c r="N12" s="16"/>
      <c r="O12" s="16"/>
      <c r="P12" s="16"/>
      <c r="Q12" s="16"/>
      <c r="R12" s="16"/>
      <c r="S12" s="5"/>
      <c r="T12" s="5"/>
      <c r="U12" s="16"/>
      <c r="V12" s="16"/>
      <c r="W12" s="16"/>
      <c r="X12" s="16"/>
      <c r="Y12" s="16"/>
      <c r="Z12" s="193" t="s">
        <v>9</v>
      </c>
      <c r="AA12" s="5"/>
      <c r="AB12" s="16"/>
      <c r="AC12" s="16"/>
      <c r="AD12" s="16"/>
      <c r="AE12" s="81"/>
      <c r="AF12" s="25">
        <f t="shared" si="0"/>
        <v>0</v>
      </c>
      <c r="AG12" s="35">
        <f t="shared" si="1"/>
        <v>0</v>
      </c>
      <c r="AH12" s="35">
        <f t="shared" si="2"/>
        <v>2</v>
      </c>
      <c r="AI12" s="7">
        <f t="shared" si="3"/>
        <v>0</v>
      </c>
      <c r="AJ12" s="6">
        <f t="shared" si="4"/>
        <v>2</v>
      </c>
      <c r="AK12" s="6">
        <f>AJ12+'Oktober 23'!AJ19</f>
        <v>4</v>
      </c>
    </row>
    <row r="13" spans="1:37">
      <c r="A13" s="70" t="s">
        <v>54</v>
      </c>
      <c r="B13" s="38" t="s">
        <v>80</v>
      </c>
      <c r="C13" s="16" t="s">
        <v>80</v>
      </c>
      <c r="D13" s="16" t="s">
        <v>80</v>
      </c>
      <c r="E13" s="5" t="s">
        <v>80</v>
      </c>
      <c r="F13" s="5" t="s">
        <v>9</v>
      </c>
      <c r="G13" s="16"/>
      <c r="H13" s="16"/>
      <c r="I13" s="16"/>
      <c r="J13" s="16"/>
      <c r="K13" s="16"/>
      <c r="L13" s="5"/>
      <c r="M13" s="5"/>
      <c r="N13" s="16"/>
      <c r="O13" s="16"/>
      <c r="P13" s="16"/>
      <c r="Q13" s="16"/>
      <c r="R13" s="16"/>
      <c r="S13" s="5"/>
      <c r="T13" s="5"/>
      <c r="U13" s="16"/>
      <c r="V13" s="16"/>
      <c r="W13" s="16"/>
      <c r="X13" s="16"/>
      <c r="Y13" s="16"/>
      <c r="Z13" s="5"/>
      <c r="AA13" s="5" t="s">
        <v>8</v>
      </c>
      <c r="AB13" s="16"/>
      <c r="AC13" s="16"/>
      <c r="AD13" s="16"/>
      <c r="AE13" s="81"/>
      <c r="AF13" s="25">
        <f t="shared" si="0"/>
        <v>1</v>
      </c>
      <c r="AG13" s="35">
        <f t="shared" si="1"/>
        <v>0</v>
      </c>
      <c r="AH13" s="35">
        <f t="shared" si="2"/>
        <v>1</v>
      </c>
      <c r="AI13" s="7">
        <f t="shared" si="3"/>
        <v>0</v>
      </c>
      <c r="AJ13" s="6">
        <f t="shared" si="4"/>
        <v>2</v>
      </c>
      <c r="AK13" s="6">
        <f>AJ13+'Oktober 23'!AJ20</f>
        <v>4</v>
      </c>
    </row>
    <row r="14" spans="1:37">
      <c r="A14" s="71" t="s">
        <v>26</v>
      </c>
      <c r="B14" s="38" t="s">
        <v>80</v>
      </c>
      <c r="C14" s="16" t="s">
        <v>80</v>
      </c>
      <c r="D14" s="16"/>
      <c r="E14" s="5"/>
      <c r="F14" s="5" t="s">
        <v>9</v>
      </c>
      <c r="G14" s="16"/>
      <c r="H14" s="16"/>
      <c r="I14" s="16"/>
      <c r="J14" s="16"/>
      <c r="K14" s="16"/>
      <c r="L14" s="5"/>
      <c r="M14" s="5" t="s">
        <v>8</v>
      </c>
      <c r="N14" s="16"/>
      <c r="O14" s="16"/>
      <c r="P14" s="16"/>
      <c r="Q14" s="16"/>
      <c r="R14" s="16"/>
      <c r="S14" s="5" t="s">
        <v>80</v>
      </c>
      <c r="T14" s="5"/>
      <c r="U14" s="16"/>
      <c r="V14" s="16"/>
      <c r="W14" s="16"/>
      <c r="X14" s="16"/>
      <c r="Y14" s="16"/>
      <c r="Z14" s="5"/>
      <c r="AA14" s="5"/>
      <c r="AB14" s="16"/>
      <c r="AC14" s="16"/>
      <c r="AD14" s="16"/>
      <c r="AE14" s="81"/>
      <c r="AF14" s="25">
        <f t="shared" si="0"/>
        <v>1</v>
      </c>
      <c r="AG14" s="35">
        <f t="shared" si="1"/>
        <v>0</v>
      </c>
      <c r="AH14" s="35">
        <f t="shared" si="2"/>
        <v>1</v>
      </c>
      <c r="AI14" s="7">
        <f t="shared" si="3"/>
        <v>0</v>
      </c>
      <c r="AJ14" s="6">
        <f t="shared" si="4"/>
        <v>2</v>
      </c>
      <c r="AK14" s="6">
        <f>AJ14+'Oktober 23'!AJ21</f>
        <v>4</v>
      </c>
    </row>
    <row r="15" spans="1:37">
      <c r="A15" s="70" t="s">
        <v>78</v>
      </c>
      <c r="B15" s="38" t="s">
        <v>8</v>
      </c>
      <c r="C15" s="16" t="s">
        <v>20</v>
      </c>
      <c r="D15" s="16"/>
      <c r="E15" s="5" t="s">
        <v>80</v>
      </c>
      <c r="F15" s="5" t="s">
        <v>80</v>
      </c>
      <c r="G15" s="16"/>
      <c r="H15" s="16"/>
      <c r="I15" s="16"/>
      <c r="J15" s="16"/>
      <c r="K15" s="16"/>
      <c r="L15" s="5"/>
      <c r="M15" s="5"/>
      <c r="N15" s="16"/>
      <c r="O15" s="16"/>
      <c r="P15" s="16"/>
      <c r="Q15" s="16"/>
      <c r="R15" s="16"/>
      <c r="S15" s="5"/>
      <c r="T15" s="5"/>
      <c r="U15" s="16"/>
      <c r="V15" s="16"/>
      <c r="W15" s="16"/>
      <c r="X15" s="16"/>
      <c r="Y15" s="16"/>
      <c r="Z15" s="5"/>
      <c r="AA15" s="5"/>
      <c r="AB15" s="16"/>
      <c r="AC15" s="16"/>
      <c r="AD15" s="16"/>
      <c r="AE15" s="81"/>
      <c r="AF15" s="25">
        <f t="shared" si="0"/>
        <v>1</v>
      </c>
      <c r="AG15" s="35">
        <f t="shared" si="1"/>
        <v>0</v>
      </c>
      <c r="AH15" s="35">
        <f t="shared" si="2"/>
        <v>0</v>
      </c>
      <c r="AI15" s="7">
        <f t="shared" si="3"/>
        <v>1</v>
      </c>
      <c r="AJ15" s="6">
        <f t="shared" si="4"/>
        <v>2</v>
      </c>
      <c r="AK15" s="6">
        <f>AJ15+'Oktober 23'!AJ22</f>
        <v>4</v>
      </c>
    </row>
    <row r="16" spans="1:37">
      <c r="A16" s="169" t="s">
        <v>76</v>
      </c>
      <c r="B16" s="38" t="s">
        <v>80</v>
      </c>
      <c r="C16" s="16" t="s">
        <v>80</v>
      </c>
      <c r="D16" s="16" t="s">
        <v>80</v>
      </c>
      <c r="E16" s="5" t="s">
        <v>80</v>
      </c>
      <c r="F16" s="5" t="s">
        <v>80</v>
      </c>
      <c r="G16" s="16"/>
      <c r="H16" s="16"/>
      <c r="I16" s="16"/>
      <c r="J16" s="16"/>
      <c r="K16" s="16"/>
      <c r="L16" s="5"/>
      <c r="M16" s="5" t="s">
        <v>8</v>
      </c>
      <c r="N16" s="16"/>
      <c r="O16" s="16"/>
      <c r="P16" s="16"/>
      <c r="Q16" s="16"/>
      <c r="R16" s="16"/>
      <c r="S16" s="5"/>
      <c r="T16" s="5" t="s">
        <v>9</v>
      </c>
      <c r="U16" s="16"/>
      <c r="V16" s="16"/>
      <c r="W16" s="16"/>
      <c r="X16" s="16"/>
      <c r="Y16" s="16"/>
      <c r="Z16" s="5"/>
      <c r="AA16" s="5"/>
      <c r="AB16" s="16"/>
      <c r="AC16" s="16"/>
      <c r="AD16" s="16"/>
      <c r="AE16" s="81"/>
      <c r="AF16" s="25">
        <f t="shared" si="0"/>
        <v>1</v>
      </c>
      <c r="AG16" s="35">
        <f t="shared" si="1"/>
        <v>0</v>
      </c>
      <c r="AH16" s="35">
        <f t="shared" si="2"/>
        <v>1</v>
      </c>
      <c r="AI16" s="7">
        <f t="shared" si="3"/>
        <v>0</v>
      </c>
      <c r="AJ16" s="6">
        <f t="shared" si="4"/>
        <v>2</v>
      </c>
      <c r="AK16" s="6">
        <f>AJ16+'Oktober 23'!AJ23</f>
        <v>4</v>
      </c>
    </row>
    <row r="17" spans="1:37">
      <c r="A17" s="70" t="s">
        <v>55</v>
      </c>
      <c r="B17" s="38" t="s">
        <v>8</v>
      </c>
      <c r="C17" s="16"/>
      <c r="D17" s="16"/>
      <c r="E17" s="5"/>
      <c r="F17" s="5"/>
      <c r="G17" s="16"/>
      <c r="H17" s="16"/>
      <c r="I17" s="16"/>
      <c r="J17" s="16"/>
      <c r="K17" s="16"/>
      <c r="L17" s="5" t="s">
        <v>9</v>
      </c>
      <c r="M17" s="5" t="s">
        <v>80</v>
      </c>
      <c r="N17" s="16"/>
      <c r="O17" s="16"/>
      <c r="P17" s="16"/>
      <c r="Q17" s="16"/>
      <c r="R17" s="16"/>
      <c r="S17" s="5"/>
      <c r="T17" s="5"/>
      <c r="U17" s="16"/>
      <c r="V17" s="16"/>
      <c r="W17" s="16"/>
      <c r="X17" s="16"/>
      <c r="Y17" s="16"/>
      <c r="Z17" s="5"/>
      <c r="AA17" s="5"/>
      <c r="AB17" s="16"/>
      <c r="AC17" s="16"/>
      <c r="AD17" s="16"/>
      <c r="AE17" s="81"/>
      <c r="AF17" s="25">
        <f t="shared" si="0"/>
        <v>1</v>
      </c>
      <c r="AG17" s="35">
        <f t="shared" si="1"/>
        <v>0</v>
      </c>
      <c r="AH17" s="35">
        <f t="shared" si="2"/>
        <v>1</v>
      </c>
      <c r="AI17" s="7">
        <f t="shared" si="3"/>
        <v>0</v>
      </c>
      <c r="AJ17" s="6">
        <f t="shared" si="4"/>
        <v>2</v>
      </c>
      <c r="AK17" s="6">
        <f>AJ17+'Oktober 23'!AJ24</f>
        <v>4</v>
      </c>
    </row>
    <row r="18" spans="1:37">
      <c r="A18" s="71" t="s">
        <v>27</v>
      </c>
      <c r="B18" s="38" t="s">
        <v>8</v>
      </c>
      <c r="C18" s="16"/>
      <c r="D18" s="16"/>
      <c r="E18" s="5"/>
      <c r="F18" s="5"/>
      <c r="G18" s="16"/>
      <c r="H18" s="16"/>
      <c r="I18" s="16"/>
      <c r="J18" s="16"/>
      <c r="K18" s="16"/>
      <c r="L18" s="5" t="s">
        <v>9</v>
      </c>
      <c r="M18" s="5" t="s">
        <v>80</v>
      </c>
      <c r="N18" s="16"/>
      <c r="O18" s="16"/>
      <c r="P18" s="16"/>
      <c r="Q18" s="16"/>
      <c r="R18" s="16"/>
      <c r="S18" s="5"/>
      <c r="T18" s="5"/>
      <c r="U18" s="16"/>
      <c r="V18" s="16"/>
      <c r="W18" s="16"/>
      <c r="X18" s="16"/>
      <c r="Y18" s="16"/>
      <c r="Z18" s="5"/>
      <c r="AA18" s="5"/>
      <c r="AB18" s="16"/>
      <c r="AC18" s="16"/>
      <c r="AD18" s="16"/>
      <c r="AE18" s="81"/>
      <c r="AF18" s="25">
        <f t="shared" si="0"/>
        <v>1</v>
      </c>
      <c r="AG18" s="35">
        <f t="shared" si="1"/>
        <v>0</v>
      </c>
      <c r="AH18" s="35">
        <f t="shared" si="2"/>
        <v>1</v>
      </c>
      <c r="AI18" s="7">
        <f t="shared" si="3"/>
        <v>0</v>
      </c>
      <c r="AJ18" s="6">
        <f t="shared" si="4"/>
        <v>2</v>
      </c>
      <c r="AK18" s="6">
        <f>AJ18+'Oktober 23'!AJ25</f>
        <v>4</v>
      </c>
    </row>
    <row r="19" spans="1:37">
      <c r="A19" s="71" t="s">
        <v>28</v>
      </c>
      <c r="B19" s="38"/>
      <c r="C19" s="16" t="s">
        <v>20</v>
      </c>
      <c r="D19" s="16"/>
      <c r="E19" s="5"/>
      <c r="F19" s="5"/>
      <c r="G19" s="16"/>
      <c r="H19" s="16"/>
      <c r="I19" s="16"/>
      <c r="J19" s="16"/>
      <c r="K19" s="16"/>
      <c r="L19" s="5"/>
      <c r="M19" s="5"/>
      <c r="N19" s="16"/>
      <c r="O19" s="16"/>
      <c r="P19" s="16"/>
      <c r="Q19" s="16"/>
      <c r="R19" s="16"/>
      <c r="S19" s="5"/>
      <c r="T19" s="5" t="s">
        <v>8</v>
      </c>
      <c r="U19" s="16"/>
      <c r="V19" s="16"/>
      <c r="W19" s="16"/>
      <c r="X19" s="16"/>
      <c r="Y19" s="16"/>
      <c r="Z19" s="5"/>
      <c r="AA19" s="5"/>
      <c r="AB19" s="16"/>
      <c r="AC19" s="16"/>
      <c r="AD19" s="16"/>
      <c r="AE19" s="81"/>
      <c r="AF19" s="25">
        <f t="shared" si="0"/>
        <v>1</v>
      </c>
      <c r="AG19" s="35">
        <f t="shared" si="1"/>
        <v>0</v>
      </c>
      <c r="AH19" s="35">
        <f t="shared" si="2"/>
        <v>0</v>
      </c>
      <c r="AI19" s="7">
        <f t="shared" si="3"/>
        <v>1</v>
      </c>
      <c r="AJ19" s="6">
        <f t="shared" si="4"/>
        <v>2</v>
      </c>
      <c r="AK19" s="6">
        <f>AJ19+'Oktober 23'!AJ26</f>
        <v>4</v>
      </c>
    </row>
    <row r="20" spans="1:37">
      <c r="A20" s="70" t="s">
        <v>81</v>
      </c>
      <c r="B20" s="38" t="s">
        <v>80</v>
      </c>
      <c r="C20" s="16" t="s">
        <v>20</v>
      </c>
      <c r="D20" s="16"/>
      <c r="E20" s="5"/>
      <c r="F20" s="5"/>
      <c r="G20" s="16"/>
      <c r="H20" s="16"/>
      <c r="I20" s="16"/>
      <c r="J20" s="16"/>
      <c r="K20" s="16"/>
      <c r="L20" s="5" t="s">
        <v>80</v>
      </c>
      <c r="M20" s="5"/>
      <c r="N20" s="16"/>
      <c r="O20" s="16"/>
      <c r="P20" s="16"/>
      <c r="Q20" s="16"/>
      <c r="R20" s="16"/>
      <c r="S20" s="5"/>
      <c r="T20" s="5" t="s">
        <v>8</v>
      </c>
      <c r="U20" s="16"/>
      <c r="V20" s="16"/>
      <c r="W20" s="16"/>
      <c r="X20" s="16"/>
      <c r="Y20" s="16"/>
      <c r="Z20" s="5"/>
      <c r="AA20" s="5"/>
      <c r="AB20" s="16"/>
      <c r="AC20" s="16"/>
      <c r="AD20" s="16"/>
      <c r="AE20" s="81"/>
      <c r="AF20" s="25">
        <f t="shared" si="0"/>
        <v>1</v>
      </c>
      <c r="AG20" s="35">
        <f t="shared" si="1"/>
        <v>0</v>
      </c>
      <c r="AH20" s="35">
        <f t="shared" si="2"/>
        <v>0</v>
      </c>
      <c r="AI20" s="7">
        <f t="shared" si="3"/>
        <v>1</v>
      </c>
      <c r="AJ20" s="6">
        <f t="shared" si="4"/>
        <v>2</v>
      </c>
      <c r="AK20" s="6">
        <f>AJ20+'Oktober 23'!AJ27</f>
        <v>4</v>
      </c>
    </row>
    <row r="21" spans="1:37">
      <c r="A21" s="70" t="s">
        <v>33</v>
      </c>
      <c r="B21" s="38" t="s">
        <v>80</v>
      </c>
      <c r="C21" s="16" t="s">
        <v>20</v>
      </c>
      <c r="D21" s="16"/>
      <c r="E21" s="5" t="s">
        <v>80</v>
      </c>
      <c r="F21" s="5" t="s">
        <v>80</v>
      </c>
      <c r="G21" s="16"/>
      <c r="H21" s="16"/>
      <c r="I21" s="16"/>
      <c r="J21" s="16"/>
      <c r="K21" s="16"/>
      <c r="L21" s="5"/>
      <c r="M21" s="5"/>
      <c r="N21" s="16"/>
      <c r="O21" s="16"/>
      <c r="P21" s="16"/>
      <c r="Q21" s="16"/>
      <c r="R21" s="16"/>
      <c r="S21" s="5" t="s">
        <v>9</v>
      </c>
      <c r="T21" s="5" t="s">
        <v>80</v>
      </c>
      <c r="U21" s="16"/>
      <c r="V21" s="16"/>
      <c r="W21" s="16"/>
      <c r="X21" s="16"/>
      <c r="Y21" s="16"/>
      <c r="Z21" s="5"/>
      <c r="AA21" s="5" t="s">
        <v>80</v>
      </c>
      <c r="AB21" s="16"/>
      <c r="AC21" s="16"/>
      <c r="AD21" s="16"/>
      <c r="AE21" s="81"/>
      <c r="AF21" s="25">
        <f t="shared" si="0"/>
        <v>0</v>
      </c>
      <c r="AG21" s="35">
        <f t="shared" si="1"/>
        <v>0</v>
      </c>
      <c r="AH21" s="35">
        <f t="shared" si="2"/>
        <v>1</v>
      </c>
      <c r="AI21" s="7">
        <f t="shared" si="3"/>
        <v>1</v>
      </c>
      <c r="AJ21" s="6">
        <f t="shared" si="4"/>
        <v>2</v>
      </c>
      <c r="AK21" s="6">
        <f>AJ21+'Oktober 23'!AJ28</f>
        <v>4</v>
      </c>
    </row>
    <row r="22" spans="1:37">
      <c r="A22" s="70" t="s">
        <v>56</v>
      </c>
      <c r="B22" s="38"/>
      <c r="C22" s="16" t="s">
        <v>20</v>
      </c>
      <c r="D22" s="16"/>
      <c r="E22" s="5"/>
      <c r="F22" s="5"/>
      <c r="G22" s="16"/>
      <c r="H22" s="16"/>
      <c r="I22" s="16"/>
      <c r="J22" s="16"/>
      <c r="K22" s="16"/>
      <c r="L22" s="5"/>
      <c r="M22" s="5" t="s">
        <v>9</v>
      </c>
      <c r="N22" s="16"/>
      <c r="O22" s="16"/>
      <c r="P22" s="16"/>
      <c r="Q22" s="16"/>
      <c r="R22" s="16"/>
      <c r="S22" s="5"/>
      <c r="T22" s="5"/>
      <c r="U22" s="16"/>
      <c r="V22" s="16"/>
      <c r="W22" s="16"/>
      <c r="X22" s="16"/>
      <c r="Y22" s="16"/>
      <c r="Z22" s="5" t="s">
        <v>80</v>
      </c>
      <c r="AA22" s="5"/>
      <c r="AB22" s="16"/>
      <c r="AC22" s="16"/>
      <c r="AD22" s="16"/>
      <c r="AE22" s="81"/>
      <c r="AF22" s="25">
        <f t="shared" si="0"/>
        <v>0</v>
      </c>
      <c r="AG22" s="35">
        <f t="shared" si="1"/>
        <v>0</v>
      </c>
      <c r="AH22" s="35">
        <f t="shared" si="2"/>
        <v>1</v>
      </c>
      <c r="AI22" s="7">
        <f t="shared" si="3"/>
        <v>1</v>
      </c>
      <c r="AJ22" s="6">
        <f t="shared" si="4"/>
        <v>2</v>
      </c>
      <c r="AK22" s="6">
        <f>AJ22+'Oktober 23'!AJ29</f>
        <v>4</v>
      </c>
    </row>
    <row r="23" spans="1:37">
      <c r="A23" s="70" t="s">
        <v>74</v>
      </c>
      <c r="B23" s="38"/>
      <c r="C23" s="16"/>
      <c r="D23" s="16"/>
      <c r="E23" s="5" t="s">
        <v>9</v>
      </c>
      <c r="F23" s="5"/>
      <c r="G23" s="16"/>
      <c r="H23" s="16"/>
      <c r="I23" s="16"/>
      <c r="J23" s="16"/>
      <c r="K23" s="16"/>
      <c r="L23" s="5"/>
      <c r="M23" s="5"/>
      <c r="N23" s="16"/>
      <c r="O23" s="16"/>
      <c r="P23" s="16"/>
      <c r="Q23" s="16"/>
      <c r="R23" s="16"/>
      <c r="S23" s="5"/>
      <c r="T23" s="5" t="s">
        <v>9</v>
      </c>
      <c r="U23" s="16"/>
      <c r="V23" s="16"/>
      <c r="W23" s="16"/>
      <c r="X23" s="16"/>
      <c r="Y23" s="16"/>
      <c r="Z23" s="5"/>
      <c r="AA23" s="5"/>
      <c r="AB23" s="16"/>
      <c r="AC23" s="16"/>
      <c r="AD23" s="16"/>
      <c r="AE23" s="81"/>
      <c r="AF23" s="25">
        <f t="shared" si="0"/>
        <v>0</v>
      </c>
      <c r="AG23" s="35">
        <f t="shared" si="1"/>
        <v>0</v>
      </c>
      <c r="AH23" s="35">
        <f t="shared" si="2"/>
        <v>2</v>
      </c>
      <c r="AI23" s="7">
        <f t="shared" si="3"/>
        <v>0</v>
      </c>
      <c r="AJ23" s="6">
        <f t="shared" si="4"/>
        <v>2</v>
      </c>
      <c r="AK23" s="6">
        <f>AJ23+'Oktober 23'!AJ30</f>
        <v>4</v>
      </c>
    </row>
    <row r="24" spans="1:37">
      <c r="A24" s="70" t="s">
        <v>57</v>
      </c>
      <c r="B24" s="38" t="s">
        <v>80</v>
      </c>
      <c r="C24" s="16"/>
      <c r="D24" s="16"/>
      <c r="E24" s="5" t="s">
        <v>9</v>
      </c>
      <c r="F24" s="5"/>
      <c r="G24" s="16"/>
      <c r="H24" s="16"/>
      <c r="I24" s="16"/>
      <c r="J24" s="16"/>
      <c r="K24" s="16"/>
      <c r="L24" s="5" t="s">
        <v>80</v>
      </c>
      <c r="M24" s="5"/>
      <c r="N24" s="16"/>
      <c r="O24" s="16"/>
      <c r="P24" s="16"/>
      <c r="Q24" s="16"/>
      <c r="R24" s="16"/>
      <c r="S24" s="5"/>
      <c r="T24" s="5"/>
      <c r="U24" s="16"/>
      <c r="V24" s="16"/>
      <c r="W24" s="16"/>
      <c r="X24" s="16"/>
      <c r="Y24" s="16"/>
      <c r="Z24" s="5" t="s">
        <v>80</v>
      </c>
      <c r="AA24" s="5" t="s">
        <v>8</v>
      </c>
      <c r="AB24" s="16"/>
      <c r="AC24" s="16"/>
      <c r="AD24" s="16"/>
      <c r="AE24" s="81"/>
      <c r="AF24" s="25">
        <f t="shared" si="0"/>
        <v>1</v>
      </c>
      <c r="AG24" s="35">
        <f t="shared" si="1"/>
        <v>0</v>
      </c>
      <c r="AH24" s="35">
        <f t="shared" si="2"/>
        <v>1</v>
      </c>
      <c r="AI24" s="7">
        <f t="shared" si="3"/>
        <v>0</v>
      </c>
      <c r="AJ24" s="6">
        <f t="shared" si="4"/>
        <v>2</v>
      </c>
      <c r="AK24" s="6">
        <f>AJ24+'Oktober 23'!AJ31</f>
        <v>4</v>
      </c>
    </row>
    <row r="25" spans="1:37">
      <c r="A25" s="71" t="s">
        <v>29</v>
      </c>
      <c r="B25" s="38" t="s">
        <v>8</v>
      </c>
      <c r="C25" s="16"/>
      <c r="D25" s="16"/>
      <c r="E25" s="5" t="s">
        <v>9</v>
      </c>
      <c r="F25" s="5"/>
      <c r="G25" s="16"/>
      <c r="H25" s="16"/>
      <c r="I25" s="16"/>
      <c r="J25" s="16"/>
      <c r="K25" s="16"/>
      <c r="L25" s="5"/>
      <c r="M25" s="5"/>
      <c r="N25" s="16"/>
      <c r="O25" s="16"/>
      <c r="P25" s="16"/>
      <c r="Q25" s="16"/>
      <c r="R25" s="16"/>
      <c r="S25" s="5"/>
      <c r="T25" s="5"/>
      <c r="U25" s="16"/>
      <c r="V25" s="16"/>
      <c r="W25" s="16"/>
      <c r="X25" s="16"/>
      <c r="Y25" s="16"/>
      <c r="Z25" s="5"/>
      <c r="AA25" s="5"/>
      <c r="AB25" s="16"/>
      <c r="AC25" s="16"/>
      <c r="AD25" s="16"/>
      <c r="AE25" s="81"/>
      <c r="AF25" s="25">
        <f t="shared" si="0"/>
        <v>1</v>
      </c>
      <c r="AG25" s="35">
        <f t="shared" si="1"/>
        <v>0</v>
      </c>
      <c r="AH25" s="35">
        <f t="shared" si="2"/>
        <v>1</v>
      </c>
      <c r="AI25" s="7">
        <f t="shared" si="3"/>
        <v>0</v>
      </c>
      <c r="AJ25" s="6">
        <f t="shared" si="4"/>
        <v>2</v>
      </c>
      <c r="AK25" s="6">
        <f>AJ25+'Oktober 23'!AJ32</f>
        <v>4</v>
      </c>
    </row>
    <row r="26" spans="1:37">
      <c r="A26" s="70" t="s">
        <v>58</v>
      </c>
      <c r="B26" s="38" t="s">
        <v>80</v>
      </c>
      <c r="C26" s="16" t="s">
        <v>80</v>
      </c>
      <c r="D26" s="16" t="s">
        <v>80</v>
      </c>
      <c r="E26" s="5" t="s">
        <v>80</v>
      </c>
      <c r="F26" s="5" t="s">
        <v>80</v>
      </c>
      <c r="G26" s="16"/>
      <c r="H26" s="16"/>
      <c r="I26" s="16"/>
      <c r="J26" s="16"/>
      <c r="K26" s="16"/>
      <c r="L26" s="5" t="s">
        <v>80</v>
      </c>
      <c r="M26" s="5"/>
      <c r="N26" s="16"/>
      <c r="O26" s="16"/>
      <c r="P26" s="16"/>
      <c r="Q26" s="16"/>
      <c r="R26" s="16"/>
      <c r="S26" s="5" t="s">
        <v>9</v>
      </c>
      <c r="T26" s="5"/>
      <c r="U26" s="16"/>
      <c r="V26" s="16"/>
      <c r="W26" s="16"/>
      <c r="X26" s="16"/>
      <c r="Y26" s="16"/>
      <c r="Z26" s="5"/>
      <c r="AA26" s="5" t="s">
        <v>9</v>
      </c>
      <c r="AB26" s="16"/>
      <c r="AC26" s="16"/>
      <c r="AD26" s="16"/>
      <c r="AE26" s="81"/>
      <c r="AF26" s="25">
        <f t="shared" si="0"/>
        <v>0</v>
      </c>
      <c r="AG26" s="35">
        <f t="shared" si="1"/>
        <v>0</v>
      </c>
      <c r="AH26" s="35">
        <f t="shared" si="2"/>
        <v>2</v>
      </c>
      <c r="AI26" s="7">
        <f t="shared" si="3"/>
        <v>0</v>
      </c>
      <c r="AJ26" s="6">
        <f t="shared" si="4"/>
        <v>2</v>
      </c>
      <c r="AK26" s="6">
        <f>AJ26+'Oktober 23'!AJ33</f>
        <v>4</v>
      </c>
    </row>
    <row r="27" spans="1:37">
      <c r="A27" s="71" t="s">
        <v>30</v>
      </c>
      <c r="B27" s="38" t="s">
        <v>80</v>
      </c>
      <c r="C27" s="16" t="s">
        <v>80</v>
      </c>
      <c r="D27" s="16" t="s">
        <v>80</v>
      </c>
      <c r="E27" s="5" t="s">
        <v>80</v>
      </c>
      <c r="F27" s="5" t="s">
        <v>80</v>
      </c>
      <c r="G27" s="16"/>
      <c r="H27" s="16"/>
      <c r="I27" s="16"/>
      <c r="J27" s="16"/>
      <c r="K27" s="16"/>
      <c r="L27" s="5" t="s">
        <v>80</v>
      </c>
      <c r="M27" s="5"/>
      <c r="N27" s="16"/>
      <c r="O27" s="16"/>
      <c r="P27" s="16"/>
      <c r="Q27" s="16"/>
      <c r="R27" s="16"/>
      <c r="S27" s="5" t="s">
        <v>9</v>
      </c>
      <c r="T27" s="5"/>
      <c r="U27" s="16"/>
      <c r="V27" s="16"/>
      <c r="W27" s="16"/>
      <c r="X27" s="16"/>
      <c r="Y27" s="16"/>
      <c r="Z27" s="5"/>
      <c r="AA27" s="5" t="s">
        <v>9</v>
      </c>
      <c r="AB27" s="16"/>
      <c r="AC27" s="16"/>
      <c r="AD27" s="16"/>
      <c r="AE27" s="81"/>
      <c r="AF27" s="25">
        <f t="shared" si="0"/>
        <v>0</v>
      </c>
      <c r="AG27" s="35">
        <f t="shared" si="1"/>
        <v>0</v>
      </c>
      <c r="AH27" s="35">
        <f t="shared" si="2"/>
        <v>2</v>
      </c>
      <c r="AI27" s="7">
        <f t="shared" si="3"/>
        <v>0</v>
      </c>
      <c r="AJ27" s="6">
        <f t="shared" si="4"/>
        <v>2</v>
      </c>
      <c r="AK27" s="6">
        <f>AJ27+'Oktober 23'!AJ34</f>
        <v>4</v>
      </c>
    </row>
    <row r="28" spans="1:37" ht="13.5" customHeight="1">
      <c r="A28" s="71" t="s">
        <v>31</v>
      </c>
      <c r="B28" s="38" t="s">
        <v>80</v>
      </c>
      <c r="C28" s="16" t="s">
        <v>80</v>
      </c>
      <c r="D28" s="16" t="s">
        <v>80</v>
      </c>
      <c r="E28" s="5" t="s">
        <v>80</v>
      </c>
      <c r="F28" s="5" t="s">
        <v>80</v>
      </c>
      <c r="G28" s="16"/>
      <c r="H28" s="16"/>
      <c r="I28" s="16"/>
      <c r="J28" s="16"/>
      <c r="K28" s="16"/>
      <c r="L28" s="5"/>
      <c r="M28" s="5" t="s">
        <v>9</v>
      </c>
      <c r="N28" s="16"/>
      <c r="O28" s="16"/>
      <c r="P28" s="16"/>
      <c r="Q28" s="16"/>
      <c r="R28" s="16"/>
      <c r="S28" s="5"/>
      <c r="T28" s="5"/>
      <c r="U28" s="16"/>
      <c r="V28" s="16"/>
      <c r="W28" s="16"/>
      <c r="X28" s="16"/>
      <c r="Y28" s="16"/>
      <c r="Z28" s="5"/>
      <c r="AA28" s="5" t="s">
        <v>8</v>
      </c>
      <c r="AB28" s="16"/>
      <c r="AC28" s="16"/>
      <c r="AD28" s="16"/>
      <c r="AE28" s="81"/>
      <c r="AF28" s="25">
        <f t="shared" si="0"/>
        <v>1</v>
      </c>
      <c r="AG28" s="35">
        <f t="shared" si="1"/>
        <v>0</v>
      </c>
      <c r="AH28" s="35">
        <f t="shared" si="2"/>
        <v>1</v>
      </c>
      <c r="AI28" s="7">
        <f t="shared" si="3"/>
        <v>0</v>
      </c>
      <c r="AJ28" s="6">
        <f t="shared" si="4"/>
        <v>2</v>
      </c>
      <c r="AK28" s="6">
        <f>AJ28+'Oktober 23'!AJ35</f>
        <v>4</v>
      </c>
    </row>
    <row r="29" spans="1:37">
      <c r="A29" s="70" t="s">
        <v>11</v>
      </c>
      <c r="B29" s="38" t="s">
        <v>80</v>
      </c>
      <c r="C29" s="16" t="s">
        <v>80</v>
      </c>
      <c r="D29" s="16" t="s">
        <v>80</v>
      </c>
      <c r="E29" s="5" t="s">
        <v>80</v>
      </c>
      <c r="F29" s="5" t="s">
        <v>80</v>
      </c>
      <c r="G29" s="16"/>
      <c r="H29" s="16"/>
      <c r="I29" s="16"/>
      <c r="J29" s="16"/>
      <c r="K29" s="16"/>
      <c r="L29" s="5"/>
      <c r="M29" s="5" t="s">
        <v>9</v>
      </c>
      <c r="N29" s="16"/>
      <c r="O29" s="16"/>
      <c r="P29" s="16"/>
      <c r="Q29" s="16"/>
      <c r="R29" s="16"/>
      <c r="S29" s="5"/>
      <c r="T29" s="5"/>
      <c r="U29" s="16"/>
      <c r="V29" s="16"/>
      <c r="W29" s="16"/>
      <c r="X29" s="16"/>
      <c r="Y29" s="16"/>
      <c r="Z29" s="5"/>
      <c r="AA29" s="5" t="s">
        <v>8</v>
      </c>
      <c r="AB29" s="16"/>
      <c r="AC29" s="16"/>
      <c r="AD29" s="16"/>
      <c r="AE29" s="81"/>
      <c r="AF29" s="25">
        <f t="shared" si="0"/>
        <v>1</v>
      </c>
      <c r="AG29" s="35">
        <f t="shared" si="1"/>
        <v>0</v>
      </c>
      <c r="AH29" s="35">
        <f t="shared" si="2"/>
        <v>1</v>
      </c>
      <c r="AI29" s="7">
        <f t="shared" si="3"/>
        <v>0</v>
      </c>
      <c r="AJ29" s="6">
        <f t="shared" si="4"/>
        <v>2</v>
      </c>
      <c r="AK29" s="6">
        <f>AJ29+'Oktober 23'!AJ36</f>
        <v>4</v>
      </c>
    </row>
    <row r="30" spans="1:37">
      <c r="A30" s="70" t="s">
        <v>47</v>
      </c>
      <c r="B30" s="38" t="s">
        <v>80</v>
      </c>
      <c r="C30" s="16" t="s">
        <v>80</v>
      </c>
      <c r="D30" s="16" t="s">
        <v>80</v>
      </c>
      <c r="E30" s="5" t="s">
        <v>80</v>
      </c>
      <c r="F30" s="5" t="s">
        <v>8</v>
      </c>
      <c r="G30" s="16"/>
      <c r="H30" s="16"/>
      <c r="I30" s="16"/>
      <c r="J30" s="16"/>
      <c r="K30" s="16"/>
      <c r="L30" s="5" t="s">
        <v>80</v>
      </c>
      <c r="M30" s="5" t="s">
        <v>80</v>
      </c>
      <c r="N30" s="16"/>
      <c r="O30" s="16"/>
      <c r="P30" s="16"/>
      <c r="Q30" s="16"/>
      <c r="R30" s="16"/>
      <c r="S30" s="5"/>
      <c r="T30" s="5" t="s">
        <v>9</v>
      </c>
      <c r="U30" s="16"/>
      <c r="V30" s="16"/>
      <c r="W30" s="16"/>
      <c r="X30" s="16"/>
      <c r="Y30" s="16"/>
      <c r="Z30" s="5" t="s">
        <v>80</v>
      </c>
      <c r="AA30" s="5" t="s">
        <v>80</v>
      </c>
      <c r="AB30" s="122"/>
      <c r="AC30" s="16"/>
      <c r="AD30" s="16"/>
      <c r="AE30" s="81"/>
      <c r="AF30" s="25">
        <f t="shared" si="0"/>
        <v>1</v>
      </c>
      <c r="AG30" s="35">
        <f t="shared" si="1"/>
        <v>0</v>
      </c>
      <c r="AH30" s="35">
        <f t="shared" si="2"/>
        <v>1</v>
      </c>
      <c r="AI30" s="7">
        <f t="shared" si="3"/>
        <v>0</v>
      </c>
      <c r="AJ30" s="6">
        <f t="shared" si="4"/>
        <v>2</v>
      </c>
      <c r="AK30" s="6">
        <f>AJ30+'Oktober 23'!AJ37</f>
        <v>4</v>
      </c>
    </row>
    <row r="31" spans="1:37">
      <c r="A31" s="70" t="s">
        <v>75</v>
      </c>
      <c r="B31" s="38" t="s">
        <v>80</v>
      </c>
      <c r="C31" s="16" t="s">
        <v>80</v>
      </c>
      <c r="D31" s="16" t="s">
        <v>80</v>
      </c>
      <c r="E31" s="5" t="s">
        <v>80</v>
      </c>
      <c r="F31" s="5" t="s">
        <v>80</v>
      </c>
      <c r="G31" s="16"/>
      <c r="H31" s="16"/>
      <c r="I31" s="16"/>
      <c r="J31" s="16"/>
      <c r="K31" s="16"/>
      <c r="L31" s="5" t="s">
        <v>80</v>
      </c>
      <c r="M31" s="5" t="s">
        <v>9</v>
      </c>
      <c r="N31" s="16"/>
      <c r="O31" s="16"/>
      <c r="P31" s="16"/>
      <c r="Q31" s="16"/>
      <c r="R31" s="16"/>
      <c r="S31" s="5"/>
      <c r="T31" s="5" t="s">
        <v>8</v>
      </c>
      <c r="U31" s="16"/>
      <c r="V31" s="16"/>
      <c r="W31" s="16"/>
      <c r="X31" s="16"/>
      <c r="Y31" s="16"/>
      <c r="Z31" s="5" t="s">
        <v>80</v>
      </c>
      <c r="AA31" s="5"/>
      <c r="AB31" s="122"/>
      <c r="AC31" s="16"/>
      <c r="AD31" s="16"/>
      <c r="AE31" s="41"/>
      <c r="AF31" s="25">
        <f t="shared" si="0"/>
        <v>1</v>
      </c>
      <c r="AG31" s="35">
        <f t="shared" si="1"/>
        <v>0</v>
      </c>
      <c r="AH31" s="35">
        <f t="shared" si="2"/>
        <v>1</v>
      </c>
      <c r="AI31" s="7">
        <f t="shared" si="3"/>
        <v>0</v>
      </c>
      <c r="AJ31" s="6">
        <f t="shared" si="4"/>
        <v>2</v>
      </c>
      <c r="AK31" s="6">
        <f>AJ31+'Oktober 23'!AJ38</f>
        <v>4</v>
      </c>
    </row>
    <row r="32" spans="1:37">
      <c r="A32" s="70" t="s">
        <v>59</v>
      </c>
      <c r="B32" s="38" t="s">
        <v>80</v>
      </c>
      <c r="C32" s="16" t="s">
        <v>80</v>
      </c>
      <c r="D32" s="16" t="s">
        <v>80</v>
      </c>
      <c r="E32" s="5"/>
      <c r="F32" s="5" t="s">
        <v>8</v>
      </c>
      <c r="G32" s="16"/>
      <c r="H32" s="16"/>
      <c r="I32" s="16"/>
      <c r="J32" s="16"/>
      <c r="K32" s="16"/>
      <c r="L32" s="5" t="s">
        <v>80</v>
      </c>
      <c r="M32" s="5"/>
      <c r="N32" s="16"/>
      <c r="O32" s="16"/>
      <c r="P32" s="16"/>
      <c r="Q32" s="16"/>
      <c r="R32" s="16"/>
      <c r="S32" s="5"/>
      <c r="T32" s="5"/>
      <c r="U32" s="16"/>
      <c r="V32" s="16"/>
      <c r="W32" s="16"/>
      <c r="X32" s="16"/>
      <c r="Y32" s="16"/>
      <c r="Z32" s="5" t="s">
        <v>80</v>
      </c>
      <c r="AA32" s="5" t="s">
        <v>9</v>
      </c>
      <c r="AB32" s="16"/>
      <c r="AC32" s="16"/>
      <c r="AD32" s="16"/>
      <c r="AE32" s="81"/>
      <c r="AF32" s="25">
        <f t="shared" si="0"/>
        <v>1</v>
      </c>
      <c r="AG32" s="35">
        <f t="shared" si="1"/>
        <v>0</v>
      </c>
      <c r="AH32" s="35">
        <f t="shared" si="2"/>
        <v>1</v>
      </c>
      <c r="AI32" s="7">
        <f t="shared" si="3"/>
        <v>0</v>
      </c>
      <c r="AJ32" s="6">
        <f t="shared" si="4"/>
        <v>2</v>
      </c>
      <c r="AK32" s="6">
        <f>AJ32+'Oktober 23'!AJ39</f>
        <v>4</v>
      </c>
    </row>
    <row r="33" spans="1:37">
      <c r="A33" s="71" t="s">
        <v>32</v>
      </c>
      <c r="B33" s="38" t="s">
        <v>80</v>
      </c>
      <c r="C33" s="16"/>
      <c r="D33" s="16"/>
      <c r="E33" s="5"/>
      <c r="F33" s="5" t="s">
        <v>8</v>
      </c>
      <c r="G33" s="16"/>
      <c r="H33" s="16"/>
      <c r="I33" s="16"/>
      <c r="J33" s="16"/>
      <c r="K33" s="16"/>
      <c r="L33" s="5" t="s">
        <v>80</v>
      </c>
      <c r="M33" s="5"/>
      <c r="N33" s="16"/>
      <c r="O33" s="16"/>
      <c r="P33" s="16"/>
      <c r="Q33" s="16"/>
      <c r="R33" s="16"/>
      <c r="S33" s="5"/>
      <c r="T33" s="5" t="s">
        <v>9</v>
      </c>
      <c r="U33" s="16"/>
      <c r="V33" s="16"/>
      <c r="W33" s="16"/>
      <c r="X33" s="16"/>
      <c r="Y33" s="16"/>
      <c r="Z33" s="5"/>
      <c r="AA33" s="5"/>
      <c r="AB33" s="16"/>
      <c r="AC33" s="16"/>
      <c r="AD33" s="16"/>
      <c r="AE33" s="81"/>
      <c r="AF33" s="25">
        <f t="shared" si="0"/>
        <v>1</v>
      </c>
      <c r="AG33" s="35">
        <f t="shared" si="1"/>
        <v>0</v>
      </c>
      <c r="AH33" s="35">
        <f t="shared" si="2"/>
        <v>1</v>
      </c>
      <c r="AI33" s="7">
        <f t="shared" si="3"/>
        <v>0</v>
      </c>
      <c r="AJ33" s="6">
        <f t="shared" si="4"/>
        <v>2</v>
      </c>
      <c r="AK33" s="6">
        <f>AJ33+'Oktober 23'!AJ40</f>
        <v>4</v>
      </c>
    </row>
    <row r="34" spans="1:37">
      <c r="A34" s="70" t="s">
        <v>12</v>
      </c>
      <c r="B34" s="111" t="s">
        <v>80</v>
      </c>
      <c r="C34" s="16"/>
      <c r="D34" s="16"/>
      <c r="E34" s="5"/>
      <c r="F34" s="5" t="s">
        <v>8</v>
      </c>
      <c r="G34" s="16"/>
      <c r="H34" s="16"/>
      <c r="I34" s="16"/>
      <c r="J34" s="16"/>
      <c r="K34" s="16"/>
      <c r="L34" s="5" t="s">
        <v>80</v>
      </c>
      <c r="M34" s="103"/>
      <c r="N34" s="16"/>
      <c r="O34" s="16"/>
      <c r="P34" s="16"/>
      <c r="Q34" s="16"/>
      <c r="R34" s="16"/>
      <c r="S34" s="5"/>
      <c r="T34" s="5" t="s">
        <v>9</v>
      </c>
      <c r="U34" s="16"/>
      <c r="V34" s="16"/>
      <c r="W34" s="16"/>
      <c r="X34" s="16"/>
      <c r="Y34" s="16"/>
      <c r="Z34" s="5"/>
      <c r="AA34" s="5"/>
      <c r="AB34" s="16"/>
      <c r="AC34" s="16"/>
      <c r="AD34" s="16"/>
      <c r="AE34" s="81"/>
      <c r="AF34" s="25">
        <f t="shared" si="0"/>
        <v>1</v>
      </c>
      <c r="AG34" s="35">
        <f t="shared" si="1"/>
        <v>0</v>
      </c>
      <c r="AH34" s="35">
        <f t="shared" si="2"/>
        <v>1</v>
      </c>
      <c r="AI34" s="7">
        <f t="shared" si="3"/>
        <v>0</v>
      </c>
      <c r="AJ34" s="6">
        <f t="shared" si="4"/>
        <v>2</v>
      </c>
      <c r="AK34" s="6">
        <f>AJ34+'Oktober 23'!AJ41</f>
        <v>4</v>
      </c>
    </row>
    <row r="35" spans="1:37">
      <c r="A35" s="70" t="s">
        <v>60</v>
      </c>
      <c r="B35" s="38" t="s">
        <v>80</v>
      </c>
      <c r="C35" s="16" t="s">
        <v>20</v>
      </c>
      <c r="D35" s="16"/>
      <c r="E35" s="5"/>
      <c r="F35" s="5"/>
      <c r="G35" s="16"/>
      <c r="H35" s="16"/>
      <c r="I35" s="16"/>
      <c r="J35" s="16"/>
      <c r="K35" s="16"/>
      <c r="L35" s="5" t="s">
        <v>80</v>
      </c>
      <c r="M35" s="5" t="s">
        <v>9</v>
      </c>
      <c r="N35" s="16"/>
      <c r="O35" s="16"/>
      <c r="P35" s="16"/>
      <c r="Q35" s="16"/>
      <c r="R35" s="16"/>
      <c r="S35" s="5"/>
      <c r="T35" s="5"/>
      <c r="U35" s="16"/>
      <c r="V35" s="16"/>
      <c r="W35" s="16"/>
      <c r="X35" s="16"/>
      <c r="Y35" s="16"/>
      <c r="Z35" s="5" t="s">
        <v>80</v>
      </c>
      <c r="AA35" s="5"/>
      <c r="AB35" s="16"/>
      <c r="AC35" s="16"/>
      <c r="AD35" s="16"/>
      <c r="AE35" s="81"/>
      <c r="AF35" s="25">
        <f t="shared" si="0"/>
        <v>0</v>
      </c>
      <c r="AG35" s="35">
        <f t="shared" si="1"/>
        <v>0</v>
      </c>
      <c r="AH35" s="35">
        <f t="shared" si="2"/>
        <v>1</v>
      </c>
      <c r="AI35" s="7">
        <f t="shared" si="3"/>
        <v>1</v>
      </c>
      <c r="AJ35" s="6">
        <f t="shared" si="4"/>
        <v>2</v>
      </c>
      <c r="AK35" s="6">
        <f>AJ35+'Oktober 23'!AJ42</f>
        <v>4</v>
      </c>
    </row>
    <row r="36" spans="1:37">
      <c r="A36" s="70" t="s">
        <v>40</v>
      </c>
      <c r="B36" s="38" t="s">
        <v>80</v>
      </c>
      <c r="C36" s="16"/>
      <c r="D36" s="16"/>
      <c r="E36" s="5"/>
      <c r="F36" s="5"/>
      <c r="G36" s="16"/>
      <c r="H36" s="16"/>
      <c r="I36" s="16"/>
      <c r="J36" s="16"/>
      <c r="K36" s="16"/>
      <c r="L36" s="5" t="s">
        <v>80</v>
      </c>
      <c r="M36" s="5" t="s">
        <v>8</v>
      </c>
      <c r="N36" s="16"/>
      <c r="O36" s="16"/>
      <c r="P36" s="16"/>
      <c r="Q36" s="16"/>
      <c r="R36" s="16"/>
      <c r="S36" s="5" t="s">
        <v>80</v>
      </c>
      <c r="T36" s="5" t="s">
        <v>9</v>
      </c>
      <c r="U36" s="16"/>
      <c r="V36" s="16"/>
      <c r="W36" s="16"/>
      <c r="X36" s="16"/>
      <c r="Y36" s="16"/>
      <c r="Z36" s="5"/>
      <c r="AA36" s="5"/>
      <c r="AB36" s="16"/>
      <c r="AC36" s="16"/>
      <c r="AD36" s="16"/>
      <c r="AE36" s="81"/>
      <c r="AF36" s="25">
        <f t="shared" si="0"/>
        <v>1</v>
      </c>
      <c r="AG36" s="35">
        <f t="shared" si="1"/>
        <v>0</v>
      </c>
      <c r="AH36" s="35">
        <f t="shared" si="2"/>
        <v>1</v>
      </c>
      <c r="AI36" s="7">
        <f t="shared" si="3"/>
        <v>0</v>
      </c>
      <c r="AJ36" s="6">
        <f t="shared" si="4"/>
        <v>2</v>
      </c>
      <c r="AK36" s="6">
        <f>AJ36+'Oktober 23'!AJ43</f>
        <v>4</v>
      </c>
    </row>
    <row r="37" spans="1:37">
      <c r="A37" s="70" t="s">
        <v>44</v>
      </c>
      <c r="B37" s="38" t="s">
        <v>8</v>
      </c>
      <c r="C37" s="16" t="s">
        <v>80</v>
      </c>
      <c r="D37" s="16" t="s">
        <v>80</v>
      </c>
      <c r="E37" s="5" t="s">
        <v>80</v>
      </c>
      <c r="F37" s="5" t="s">
        <v>80</v>
      </c>
      <c r="G37" s="16"/>
      <c r="H37" s="16"/>
      <c r="I37" s="16"/>
      <c r="J37" s="16"/>
      <c r="K37" s="16"/>
      <c r="L37" s="5"/>
      <c r="M37" s="5"/>
      <c r="N37" s="16"/>
      <c r="O37" s="16"/>
      <c r="P37" s="16"/>
      <c r="Q37" s="16"/>
      <c r="R37" s="16"/>
      <c r="S37" s="5"/>
      <c r="T37" s="5"/>
      <c r="U37" s="16"/>
      <c r="V37" s="16"/>
      <c r="W37" s="16"/>
      <c r="X37" s="16"/>
      <c r="Y37" s="16"/>
      <c r="Z37" s="5"/>
      <c r="AA37" s="5" t="s">
        <v>9</v>
      </c>
      <c r="AB37" s="16"/>
      <c r="AC37" s="16"/>
      <c r="AD37" s="16"/>
      <c r="AE37" s="81"/>
      <c r="AF37" s="25">
        <f t="shared" si="0"/>
        <v>1</v>
      </c>
      <c r="AG37" s="35">
        <f t="shared" si="1"/>
        <v>0</v>
      </c>
      <c r="AH37" s="35">
        <f t="shared" si="2"/>
        <v>1</v>
      </c>
      <c r="AI37" s="7">
        <f t="shared" si="3"/>
        <v>0</v>
      </c>
      <c r="AJ37" s="6">
        <f t="shared" si="4"/>
        <v>2</v>
      </c>
      <c r="AK37" s="6">
        <f>AJ37+'Oktober 23'!AJ44</f>
        <v>4</v>
      </c>
    </row>
    <row r="38" spans="1:37">
      <c r="A38" s="71" t="s">
        <v>65</v>
      </c>
      <c r="B38" s="38" t="s">
        <v>8</v>
      </c>
      <c r="C38" s="16"/>
      <c r="D38" s="16"/>
      <c r="E38" s="5" t="s">
        <v>80</v>
      </c>
      <c r="F38" s="5" t="s">
        <v>80</v>
      </c>
      <c r="G38" s="16"/>
      <c r="H38" s="16"/>
      <c r="I38" s="16"/>
      <c r="J38" s="16"/>
      <c r="K38" s="16"/>
      <c r="L38" s="5" t="s">
        <v>80</v>
      </c>
      <c r="M38" s="5" t="s">
        <v>80</v>
      </c>
      <c r="N38" s="16"/>
      <c r="O38" s="16"/>
      <c r="P38" s="16"/>
      <c r="Q38" s="16"/>
      <c r="R38" s="16"/>
      <c r="S38" s="5"/>
      <c r="T38" s="5" t="s">
        <v>9</v>
      </c>
      <c r="U38" s="16"/>
      <c r="V38" s="16"/>
      <c r="W38" s="16"/>
      <c r="X38" s="16"/>
      <c r="Y38" s="16"/>
      <c r="Z38" s="5"/>
      <c r="AA38" s="5"/>
      <c r="AB38" s="16"/>
      <c r="AC38" s="16"/>
      <c r="AD38" s="16"/>
      <c r="AE38" s="81"/>
      <c r="AF38" s="25">
        <f t="shared" si="0"/>
        <v>1</v>
      </c>
      <c r="AG38" s="35">
        <f t="shared" si="1"/>
        <v>0</v>
      </c>
      <c r="AH38" s="35">
        <f t="shared" si="2"/>
        <v>1</v>
      </c>
      <c r="AI38" s="7">
        <f t="shared" si="3"/>
        <v>0</v>
      </c>
      <c r="AJ38" s="6">
        <f t="shared" si="4"/>
        <v>2</v>
      </c>
      <c r="AK38" s="6">
        <f>AJ38+'Oktober 23'!AJ45</f>
        <v>4</v>
      </c>
    </row>
    <row r="39" spans="1:37">
      <c r="A39" s="70" t="s">
        <v>45</v>
      </c>
      <c r="B39" s="38" t="s">
        <v>8</v>
      </c>
      <c r="C39" s="20"/>
      <c r="D39" s="20"/>
      <c r="E39" s="5"/>
      <c r="F39" s="5"/>
      <c r="G39" s="20"/>
      <c r="H39" s="20"/>
      <c r="I39" s="20"/>
      <c r="J39" s="20"/>
      <c r="K39" s="20"/>
      <c r="L39" s="5"/>
      <c r="M39" s="5"/>
      <c r="N39" s="20"/>
      <c r="O39" s="20"/>
      <c r="P39" s="20"/>
      <c r="Q39" s="20"/>
      <c r="R39" s="20"/>
      <c r="S39" s="5"/>
      <c r="T39" s="5"/>
      <c r="U39" s="20"/>
      <c r="V39" s="20"/>
      <c r="W39" s="20"/>
      <c r="X39" s="20"/>
      <c r="Y39" s="20"/>
      <c r="Z39" s="5" t="s">
        <v>9</v>
      </c>
      <c r="AA39" s="5"/>
      <c r="AB39" s="20"/>
      <c r="AC39" s="20"/>
      <c r="AD39" s="20"/>
      <c r="AE39" s="81"/>
      <c r="AF39" s="25">
        <f t="shared" ref="AF39:AF45" si="5">COUNTIF(B39:AD39,"9.00")</f>
        <v>1</v>
      </c>
      <c r="AG39" s="35">
        <f t="shared" ref="AG39:AG45" si="6">COUNTIF(B39:AD39,"17.00")</f>
        <v>0</v>
      </c>
      <c r="AH39" s="35">
        <f t="shared" ref="AH39:AH45" si="7">COUNTIF(B39:AD39,"18.00")</f>
        <v>1</v>
      </c>
      <c r="AI39" s="7">
        <f t="shared" ref="AI39:AI45" si="8">COUNTIF(B39:AD39,"19.30")</f>
        <v>0</v>
      </c>
      <c r="AJ39" s="6">
        <f t="shared" ref="AJ39:AJ45" si="9">SUM(AF39:AI39)</f>
        <v>2</v>
      </c>
      <c r="AK39" s="6">
        <f>AJ39+'Oktober 23'!AJ39</f>
        <v>4</v>
      </c>
    </row>
    <row r="40" spans="1:37">
      <c r="A40" s="70" t="s">
        <v>61</v>
      </c>
      <c r="B40" s="38" t="s">
        <v>80</v>
      </c>
      <c r="C40" s="20"/>
      <c r="D40" s="20"/>
      <c r="E40" s="103" t="s">
        <v>9</v>
      </c>
      <c r="F40" s="5"/>
      <c r="G40" s="20"/>
      <c r="H40" s="20"/>
      <c r="I40" s="20"/>
      <c r="J40" s="20"/>
      <c r="K40" s="20"/>
      <c r="L40" s="5" t="s">
        <v>80</v>
      </c>
      <c r="M40" s="5"/>
      <c r="N40" s="20"/>
      <c r="O40" s="20"/>
      <c r="P40" s="20"/>
      <c r="Q40" s="20"/>
      <c r="R40" s="20"/>
      <c r="S40" s="5"/>
      <c r="T40" s="5"/>
      <c r="U40" s="20"/>
      <c r="V40" s="20"/>
      <c r="W40" s="20"/>
      <c r="X40" s="20"/>
      <c r="Y40" s="20"/>
      <c r="Z40" s="5"/>
      <c r="AA40" s="103" t="s">
        <v>9</v>
      </c>
      <c r="AB40" s="20"/>
      <c r="AC40" s="20"/>
      <c r="AD40" s="20"/>
      <c r="AE40" s="81"/>
      <c r="AF40" s="25">
        <f t="shared" si="5"/>
        <v>0</v>
      </c>
      <c r="AG40" s="35">
        <f t="shared" si="6"/>
        <v>0</v>
      </c>
      <c r="AH40" s="35">
        <f t="shared" si="7"/>
        <v>2</v>
      </c>
      <c r="AI40" s="7">
        <f t="shared" si="8"/>
        <v>0</v>
      </c>
      <c r="AJ40" s="6">
        <f t="shared" si="9"/>
        <v>2</v>
      </c>
      <c r="AK40" s="6">
        <f>AJ40+'Oktober 23'!AJ40</f>
        <v>4</v>
      </c>
    </row>
    <row r="41" spans="1:37">
      <c r="A41" s="70" t="s">
        <v>43</v>
      </c>
      <c r="B41" s="38" t="s">
        <v>80</v>
      </c>
      <c r="C41" s="20" t="s">
        <v>80</v>
      </c>
      <c r="D41" s="20" t="s">
        <v>80</v>
      </c>
      <c r="E41" s="5" t="s">
        <v>80</v>
      </c>
      <c r="F41" s="5" t="s">
        <v>80</v>
      </c>
      <c r="G41" s="20"/>
      <c r="H41" s="20"/>
      <c r="I41" s="20"/>
      <c r="J41" s="20"/>
      <c r="K41" s="20"/>
      <c r="L41" s="5"/>
      <c r="M41" s="5" t="s">
        <v>8</v>
      </c>
      <c r="N41" s="20"/>
      <c r="O41" s="20"/>
      <c r="P41" s="20"/>
      <c r="Q41" s="20"/>
      <c r="R41" s="20"/>
      <c r="S41" s="5"/>
      <c r="T41" s="5"/>
      <c r="U41" s="20"/>
      <c r="V41" s="20"/>
      <c r="W41" s="20"/>
      <c r="X41" s="20"/>
      <c r="Y41" s="20"/>
      <c r="Z41" s="193" t="s">
        <v>9</v>
      </c>
      <c r="AA41" s="5"/>
      <c r="AB41" s="20"/>
      <c r="AC41" s="20"/>
      <c r="AD41" s="20"/>
      <c r="AE41" s="81"/>
      <c r="AF41" s="25">
        <f t="shared" si="5"/>
        <v>1</v>
      </c>
      <c r="AG41" s="35">
        <f t="shared" si="6"/>
        <v>0</v>
      </c>
      <c r="AH41" s="35">
        <f t="shared" si="7"/>
        <v>1</v>
      </c>
      <c r="AI41" s="7">
        <f t="shared" si="8"/>
        <v>0</v>
      </c>
      <c r="AJ41" s="6">
        <f t="shared" si="9"/>
        <v>2</v>
      </c>
      <c r="AK41" s="6">
        <f>AJ41+'Oktober 23'!AJ41</f>
        <v>4</v>
      </c>
    </row>
    <row r="42" spans="1:37">
      <c r="A42" s="70" t="s">
        <v>79</v>
      </c>
      <c r="B42" s="38" t="s">
        <v>80</v>
      </c>
      <c r="C42" s="20"/>
      <c r="D42" s="20"/>
      <c r="E42" s="5"/>
      <c r="F42" s="5"/>
      <c r="G42" s="20"/>
      <c r="H42" s="20"/>
      <c r="I42" s="20"/>
      <c r="J42" s="20"/>
      <c r="K42" s="20"/>
      <c r="L42" s="5"/>
      <c r="M42" s="5" t="s">
        <v>8</v>
      </c>
      <c r="N42" s="20"/>
      <c r="O42" s="20"/>
      <c r="P42" s="20"/>
      <c r="Q42" s="20"/>
      <c r="R42" s="20"/>
      <c r="S42" s="5"/>
      <c r="T42" s="5" t="s">
        <v>8</v>
      </c>
      <c r="U42" s="20"/>
      <c r="V42" s="20"/>
      <c r="W42" s="20"/>
      <c r="X42" s="20"/>
      <c r="Y42" s="20"/>
      <c r="Z42" s="5"/>
      <c r="AA42" s="5"/>
      <c r="AB42" s="20"/>
      <c r="AC42" s="20"/>
      <c r="AD42" s="20"/>
      <c r="AE42" s="81"/>
      <c r="AF42" s="25">
        <f t="shared" si="5"/>
        <v>2</v>
      </c>
      <c r="AG42" s="35">
        <f t="shared" si="6"/>
        <v>0</v>
      </c>
      <c r="AH42" s="35">
        <f t="shared" si="7"/>
        <v>0</v>
      </c>
      <c r="AI42" s="7">
        <f t="shared" si="8"/>
        <v>0</v>
      </c>
      <c r="AJ42" s="6">
        <f t="shared" si="9"/>
        <v>2</v>
      </c>
      <c r="AK42" s="6">
        <f>AJ42+'Oktober 23'!AJ42</f>
        <v>4</v>
      </c>
    </row>
    <row r="43" spans="1:37">
      <c r="A43" s="70" t="s">
        <v>66</v>
      </c>
      <c r="B43" s="38" t="s">
        <v>80</v>
      </c>
      <c r="C43" s="20" t="s">
        <v>80</v>
      </c>
      <c r="D43" s="20" t="s">
        <v>80</v>
      </c>
      <c r="E43" s="5" t="s">
        <v>80</v>
      </c>
      <c r="F43" s="5" t="s">
        <v>9</v>
      </c>
      <c r="G43" s="20"/>
      <c r="H43" s="20"/>
      <c r="I43" s="20"/>
      <c r="J43" s="20"/>
      <c r="K43" s="20"/>
      <c r="L43" s="5" t="s">
        <v>80</v>
      </c>
      <c r="M43" s="5"/>
      <c r="N43" s="20"/>
      <c r="O43" s="20"/>
      <c r="P43" s="20"/>
      <c r="Q43" s="20"/>
      <c r="R43" s="20"/>
      <c r="S43" s="5"/>
      <c r="T43" s="5" t="s">
        <v>8</v>
      </c>
      <c r="U43" s="20"/>
      <c r="V43" s="20"/>
      <c r="W43" s="20"/>
      <c r="X43" s="20"/>
      <c r="Y43" s="20"/>
      <c r="Z43" s="5"/>
      <c r="AA43" s="5"/>
      <c r="AB43" s="20"/>
      <c r="AC43" s="20"/>
      <c r="AD43" s="20"/>
      <c r="AE43" s="81"/>
      <c r="AF43" s="25">
        <f t="shared" si="5"/>
        <v>1</v>
      </c>
      <c r="AG43" s="35">
        <f t="shared" si="6"/>
        <v>0</v>
      </c>
      <c r="AH43" s="35">
        <f t="shared" si="7"/>
        <v>1</v>
      </c>
      <c r="AI43" s="7">
        <f t="shared" si="8"/>
        <v>0</v>
      </c>
      <c r="AJ43" s="6">
        <f t="shared" si="9"/>
        <v>2</v>
      </c>
      <c r="AK43" s="6">
        <f>AJ43+'Oktober 23'!AJ43</f>
        <v>4</v>
      </c>
    </row>
    <row r="44" spans="1:37">
      <c r="A44" s="70" t="s">
        <v>62</v>
      </c>
      <c r="B44" s="38" t="s">
        <v>8</v>
      </c>
      <c r="C44" s="20"/>
      <c r="D44" s="20"/>
      <c r="E44" s="5"/>
      <c r="F44" s="5"/>
      <c r="G44" s="20"/>
      <c r="H44" s="20"/>
      <c r="I44" s="20"/>
      <c r="J44" s="20"/>
      <c r="K44" s="20"/>
      <c r="L44" s="5"/>
      <c r="M44" s="5"/>
      <c r="N44" s="20"/>
      <c r="O44" s="20"/>
      <c r="P44" s="20"/>
      <c r="Q44" s="20"/>
      <c r="R44" s="20"/>
      <c r="S44" s="5" t="s">
        <v>9</v>
      </c>
      <c r="T44" s="5"/>
      <c r="U44" s="20"/>
      <c r="V44" s="20"/>
      <c r="W44" s="20"/>
      <c r="X44" s="20"/>
      <c r="Y44" s="20"/>
      <c r="Z44" s="5"/>
      <c r="AA44" s="5"/>
      <c r="AB44" s="20"/>
      <c r="AC44" s="20"/>
      <c r="AD44" s="20"/>
      <c r="AE44" s="81"/>
      <c r="AF44" s="25">
        <f t="shared" si="5"/>
        <v>1</v>
      </c>
      <c r="AG44" s="35">
        <f t="shared" si="6"/>
        <v>0</v>
      </c>
      <c r="AH44" s="35">
        <f t="shared" si="7"/>
        <v>1</v>
      </c>
      <c r="AI44" s="7">
        <f t="shared" si="8"/>
        <v>0</v>
      </c>
      <c r="AJ44" s="6">
        <f t="shared" si="9"/>
        <v>2</v>
      </c>
      <c r="AK44" s="6">
        <f>AJ44+'Oktober 23'!AJ44</f>
        <v>4</v>
      </c>
    </row>
    <row r="45" spans="1:37" ht="16" thickBot="1">
      <c r="A45" s="177" t="s">
        <v>73</v>
      </c>
      <c r="B45" s="141"/>
      <c r="C45" s="95"/>
      <c r="D45" s="95"/>
      <c r="E45" s="53"/>
      <c r="F45" s="53" t="s">
        <v>9</v>
      </c>
      <c r="G45" s="95"/>
      <c r="H45" s="95"/>
      <c r="I45" s="95"/>
      <c r="J45" s="95"/>
      <c r="K45" s="95"/>
      <c r="L45" s="53" t="s">
        <v>80</v>
      </c>
      <c r="M45" s="53" t="s">
        <v>8</v>
      </c>
      <c r="N45" s="95"/>
      <c r="O45" s="95"/>
      <c r="P45" s="95"/>
      <c r="Q45" s="95"/>
      <c r="R45" s="95"/>
      <c r="S45" s="53"/>
      <c r="T45" s="53"/>
      <c r="U45" s="95"/>
      <c r="V45" s="95"/>
      <c r="W45" s="95"/>
      <c r="X45" s="95"/>
      <c r="Y45" s="95"/>
      <c r="Z45" s="53" t="s">
        <v>80</v>
      </c>
      <c r="AA45" s="53" t="s">
        <v>80</v>
      </c>
      <c r="AB45" s="95"/>
      <c r="AC45" s="95"/>
      <c r="AD45" s="95"/>
      <c r="AE45" s="187"/>
      <c r="AF45" s="66">
        <f t="shared" si="5"/>
        <v>1</v>
      </c>
      <c r="AG45" s="32">
        <f t="shared" si="6"/>
        <v>0</v>
      </c>
      <c r="AH45" s="32">
        <f t="shared" si="7"/>
        <v>1</v>
      </c>
      <c r="AI45" s="8">
        <f t="shared" si="8"/>
        <v>0</v>
      </c>
      <c r="AJ45" s="65">
        <f t="shared" si="9"/>
        <v>2</v>
      </c>
      <c r="AK45" s="65">
        <f>AJ45+'Oktober 23'!AJ45</f>
        <v>4</v>
      </c>
    </row>
    <row r="46" spans="1:37">
      <c r="A46" s="74" t="s">
        <v>8</v>
      </c>
      <c r="B46" s="167">
        <f>COUNTIF(B3:B45,"9.00")</f>
        <v>8</v>
      </c>
      <c r="C46" s="160"/>
      <c r="D46" s="160"/>
      <c r="E46" s="168"/>
      <c r="F46" s="168">
        <f>COUNTIF(F3:F45,"9.00")</f>
        <v>4</v>
      </c>
      <c r="G46" s="160"/>
      <c r="H46" s="160"/>
      <c r="I46" s="160"/>
      <c r="J46" s="160"/>
      <c r="K46" s="160"/>
      <c r="L46" s="168"/>
      <c r="M46" s="168">
        <f>COUNTIF(M3:M45,"9.00")</f>
        <v>8</v>
      </c>
      <c r="N46" s="160"/>
      <c r="O46" s="160"/>
      <c r="P46" s="160"/>
      <c r="Q46" s="160"/>
      <c r="R46" s="160"/>
      <c r="S46" s="168"/>
      <c r="T46" s="168">
        <f>COUNTIF(T3:T45,"9.00")</f>
        <v>6</v>
      </c>
      <c r="U46" s="160"/>
      <c r="V46" s="160"/>
      <c r="W46" s="160"/>
      <c r="X46" s="160"/>
      <c r="Y46" s="160"/>
      <c r="Z46" s="168"/>
      <c r="AA46" s="168">
        <f>COUNTIF(AA3:AA45,"9.00")</f>
        <v>5</v>
      </c>
      <c r="AB46" s="160"/>
      <c r="AC46" s="160"/>
      <c r="AD46" s="160"/>
      <c r="AE46" s="161"/>
    </row>
    <row r="47" spans="1:37">
      <c r="A47" s="74" t="s">
        <v>9</v>
      </c>
      <c r="B47" s="90"/>
      <c r="C47" s="91"/>
      <c r="D47" s="91"/>
      <c r="E47" s="92">
        <f>COUNTIF(E3:E45,"18.00")</f>
        <v>4</v>
      </c>
      <c r="F47" s="92">
        <f>COUNTIF(F3:F45,"18.00")</f>
        <v>5</v>
      </c>
      <c r="G47" s="91"/>
      <c r="H47" s="91"/>
      <c r="I47" s="91"/>
      <c r="J47" s="91"/>
      <c r="K47" s="91"/>
      <c r="L47" s="92">
        <f t="shared" ref="L47:M47" si="10">COUNTIF(L3:L45,"18.00")</f>
        <v>5</v>
      </c>
      <c r="M47" s="92">
        <f t="shared" si="10"/>
        <v>6</v>
      </c>
      <c r="N47" s="91"/>
      <c r="O47" s="91"/>
      <c r="P47" s="91"/>
      <c r="Q47" s="91"/>
      <c r="R47" s="91"/>
      <c r="S47" s="92">
        <f t="shared" ref="S47:T47" si="11">COUNTIF(S3:S45,"18.00")</f>
        <v>6</v>
      </c>
      <c r="T47" s="92">
        <f t="shared" si="11"/>
        <v>8</v>
      </c>
      <c r="U47" s="91"/>
      <c r="V47" s="91"/>
      <c r="W47" s="91"/>
      <c r="X47" s="91"/>
      <c r="Y47" s="91"/>
      <c r="Z47" s="192">
        <f t="shared" ref="Z47:AA47" si="12">COUNTIF(Z3:Z45,"18.00")</f>
        <v>6</v>
      </c>
      <c r="AA47" s="92">
        <f t="shared" si="12"/>
        <v>8</v>
      </c>
      <c r="AB47" s="91"/>
      <c r="AC47" s="91"/>
      <c r="AD47" s="91"/>
      <c r="AE47" s="162"/>
    </row>
    <row r="48" spans="1:37">
      <c r="A48" s="188" t="s">
        <v>64</v>
      </c>
      <c r="B48" s="191">
        <f>COUNTIF(B3:B45,"17.00")</f>
        <v>1</v>
      </c>
      <c r="C48" s="91"/>
      <c r="D48" s="91"/>
      <c r="E48" s="92"/>
      <c r="F48" s="92"/>
      <c r="G48" s="91"/>
      <c r="H48" s="91"/>
      <c r="I48" s="91"/>
      <c r="J48" s="91"/>
      <c r="K48" s="91"/>
      <c r="L48" s="92"/>
      <c r="M48" s="92"/>
      <c r="N48" s="91"/>
      <c r="O48" s="91"/>
      <c r="P48" s="91"/>
      <c r="Q48" s="91"/>
      <c r="R48" s="91"/>
      <c r="S48" s="92"/>
      <c r="T48" s="92"/>
      <c r="U48" s="91"/>
      <c r="V48" s="91"/>
      <c r="W48" s="91"/>
      <c r="X48" s="91"/>
      <c r="Y48" s="91"/>
      <c r="Z48" s="92"/>
      <c r="AA48" s="92"/>
      <c r="AB48" s="91"/>
      <c r="AC48" s="91"/>
      <c r="AD48" s="91"/>
      <c r="AE48" s="162"/>
    </row>
    <row r="49" spans="1:31" ht="16" thickBot="1">
      <c r="A49" s="34" t="s">
        <v>20</v>
      </c>
      <c r="B49" s="114"/>
      <c r="C49" s="113">
        <f>COUNTIF(C3:C45,"19.30")</f>
        <v>6</v>
      </c>
      <c r="D49" s="113"/>
      <c r="E49" s="93"/>
      <c r="F49" s="93"/>
      <c r="G49" s="113"/>
      <c r="H49" s="113"/>
      <c r="I49" s="113"/>
      <c r="J49" s="113"/>
      <c r="K49" s="113"/>
      <c r="L49" s="93"/>
      <c r="M49" s="93"/>
      <c r="N49" s="113"/>
      <c r="O49" s="113"/>
      <c r="P49" s="113"/>
      <c r="Q49" s="113"/>
      <c r="R49" s="113"/>
      <c r="S49" s="93"/>
      <c r="T49" s="93"/>
      <c r="U49" s="113"/>
      <c r="V49" s="113"/>
      <c r="W49" s="113"/>
      <c r="X49" s="113"/>
      <c r="Y49" s="113"/>
      <c r="Z49" s="93"/>
      <c r="AA49" s="93"/>
      <c r="AB49" s="113"/>
      <c r="AC49" s="113"/>
      <c r="AD49" s="113"/>
      <c r="AE49" s="104"/>
    </row>
    <row r="51" spans="1:31">
      <c r="A51" s="190" t="s">
        <v>83</v>
      </c>
      <c r="B51" s="190"/>
      <c r="C51" s="190"/>
      <c r="D51" s="190"/>
      <c r="E51" s="190"/>
      <c r="F51" s="190"/>
    </row>
    <row r="53" spans="1:31">
      <c r="A53" s="194" t="s">
        <v>84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</row>
    <row r="55" spans="1:31">
      <c r="A55" t="s">
        <v>85</v>
      </c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66"/>
  <sheetViews>
    <sheetView zoomScale="130" zoomScaleNormal="130" workbookViewId="0">
      <pane ySplit="2" topLeftCell="A3" activePane="bottomLeft" state="frozen"/>
      <selection pane="bottomLeft" activeCell="P43" sqref="P43"/>
    </sheetView>
  </sheetViews>
  <sheetFormatPr baseColWidth="10" defaultRowHeight="15"/>
  <cols>
    <col min="1" max="1" width="23.6640625" bestFit="1" customWidth="1"/>
    <col min="2" max="32" width="3.6640625" customWidth="1"/>
    <col min="33" max="39" width="4.6640625" customWidth="1"/>
    <col min="41" max="41" width="10.6640625" style="1"/>
  </cols>
  <sheetData>
    <row r="1" spans="1:41" ht="16" thickBot="1">
      <c r="A1" s="346" t="s">
        <v>15</v>
      </c>
      <c r="B1" s="14" t="s">
        <v>5</v>
      </c>
      <c r="C1" s="2" t="s">
        <v>6</v>
      </c>
      <c r="D1" s="2" t="s">
        <v>7</v>
      </c>
      <c r="E1" s="14" t="s">
        <v>1</v>
      </c>
      <c r="F1" s="14" t="s">
        <v>2</v>
      </c>
      <c r="G1" s="21" t="s">
        <v>3</v>
      </c>
      <c r="H1" s="14" t="s">
        <v>4</v>
      </c>
      <c r="I1" s="2" t="s">
        <v>5</v>
      </c>
      <c r="J1" s="2" t="s">
        <v>6</v>
      </c>
      <c r="K1" s="2" t="s">
        <v>7</v>
      </c>
      <c r="L1" s="14" t="s">
        <v>1</v>
      </c>
      <c r="M1" s="14" t="s">
        <v>2</v>
      </c>
      <c r="N1" s="14" t="s">
        <v>3</v>
      </c>
      <c r="O1" s="14" t="s">
        <v>4</v>
      </c>
      <c r="P1" s="14" t="s">
        <v>5</v>
      </c>
      <c r="Q1" s="2" t="s">
        <v>6</v>
      </c>
      <c r="R1" s="2" t="s">
        <v>7</v>
      </c>
      <c r="S1" s="14" t="s">
        <v>1</v>
      </c>
      <c r="T1" s="14" t="s">
        <v>2</v>
      </c>
      <c r="U1" s="14" t="s">
        <v>3</v>
      </c>
      <c r="V1" s="14" t="s">
        <v>4</v>
      </c>
      <c r="W1" s="14" t="s">
        <v>5</v>
      </c>
      <c r="X1" s="14" t="s">
        <v>6</v>
      </c>
      <c r="Y1" s="2" t="s">
        <v>7</v>
      </c>
      <c r="Z1" s="2" t="s">
        <v>1</v>
      </c>
      <c r="AA1" s="2" t="s">
        <v>2</v>
      </c>
      <c r="AB1" s="14" t="s">
        <v>3</v>
      </c>
      <c r="AC1" s="14" t="s">
        <v>4</v>
      </c>
      <c r="AD1" s="14" t="s">
        <v>5</v>
      </c>
      <c r="AE1" s="2" t="s">
        <v>6</v>
      </c>
      <c r="AF1" s="2" t="s">
        <v>7</v>
      </c>
      <c r="AG1" s="63"/>
    </row>
    <row r="2" spans="1:41" ht="16" thickBot="1">
      <c r="A2" s="346"/>
      <c r="B2" s="72">
        <v>1</v>
      </c>
      <c r="C2" s="3">
        <v>2</v>
      </c>
      <c r="D2" s="3">
        <v>3</v>
      </c>
      <c r="E2" s="72">
        <v>4</v>
      </c>
      <c r="F2" s="72">
        <v>5</v>
      </c>
      <c r="G2" s="181">
        <v>6</v>
      </c>
      <c r="H2" s="72">
        <v>7</v>
      </c>
      <c r="I2" s="3">
        <v>8</v>
      </c>
      <c r="J2" s="3">
        <v>9</v>
      </c>
      <c r="K2" s="3">
        <v>10</v>
      </c>
      <c r="L2" s="72">
        <v>11</v>
      </c>
      <c r="M2" s="72">
        <v>12</v>
      </c>
      <c r="N2" s="72">
        <v>13</v>
      </c>
      <c r="O2" s="72">
        <v>14</v>
      </c>
      <c r="P2" s="72">
        <v>15</v>
      </c>
      <c r="Q2" s="3">
        <v>16</v>
      </c>
      <c r="R2" s="3">
        <v>17</v>
      </c>
      <c r="S2" s="72">
        <v>18</v>
      </c>
      <c r="T2" s="72">
        <v>19</v>
      </c>
      <c r="U2" s="72">
        <v>20</v>
      </c>
      <c r="V2" s="72">
        <v>21</v>
      </c>
      <c r="W2" s="72">
        <v>22</v>
      </c>
      <c r="X2" s="72">
        <v>23</v>
      </c>
      <c r="Y2" s="3">
        <v>24</v>
      </c>
      <c r="Z2" s="3">
        <v>25</v>
      </c>
      <c r="AA2" s="3">
        <v>26</v>
      </c>
      <c r="AB2" s="72">
        <v>27</v>
      </c>
      <c r="AC2" s="72">
        <v>28</v>
      </c>
      <c r="AD2" s="72">
        <v>29</v>
      </c>
      <c r="AE2" s="3">
        <v>30</v>
      </c>
      <c r="AF2" s="3">
        <v>31</v>
      </c>
      <c r="AG2" s="121" t="s">
        <v>63</v>
      </c>
      <c r="AH2" s="44" t="s">
        <v>16</v>
      </c>
      <c r="AI2" s="120" t="s">
        <v>8</v>
      </c>
      <c r="AJ2" s="120" t="s">
        <v>17</v>
      </c>
      <c r="AK2" s="120" t="s">
        <v>21</v>
      </c>
      <c r="AL2" s="120" t="s">
        <v>9</v>
      </c>
      <c r="AM2" s="27" t="s">
        <v>18</v>
      </c>
      <c r="AN2" s="45" t="s">
        <v>10</v>
      </c>
      <c r="AO2" s="28" t="s">
        <v>13</v>
      </c>
    </row>
    <row r="3" spans="1:41">
      <c r="A3" s="96" t="s">
        <v>51</v>
      </c>
      <c r="B3" s="123"/>
      <c r="C3" s="125"/>
      <c r="D3" s="125" t="s">
        <v>9</v>
      </c>
      <c r="E3" s="124"/>
      <c r="F3" s="124"/>
      <c r="G3" s="124"/>
      <c r="H3" s="164"/>
      <c r="I3" s="125"/>
      <c r="J3" s="125"/>
      <c r="K3" s="125"/>
      <c r="L3" s="124"/>
      <c r="M3" s="124"/>
      <c r="N3" s="124"/>
      <c r="O3" s="124"/>
      <c r="P3" s="124"/>
      <c r="Q3" s="125"/>
      <c r="R3" s="125"/>
      <c r="S3" s="124" t="s">
        <v>63</v>
      </c>
      <c r="T3" s="124"/>
      <c r="U3" s="124"/>
      <c r="V3" s="124"/>
      <c r="W3" s="124"/>
      <c r="X3" s="164"/>
      <c r="Y3" s="125" t="s">
        <v>18</v>
      </c>
      <c r="Z3" s="125"/>
      <c r="AA3" s="125"/>
      <c r="AB3" s="124"/>
      <c r="AC3" s="124"/>
      <c r="AD3" s="124"/>
      <c r="AE3" s="125"/>
      <c r="AF3" s="197"/>
      <c r="AG3" s="23">
        <f t="shared" ref="AG3:AG34" si="0">COUNTIFS(B3:AF3,"6.30")</f>
        <v>1</v>
      </c>
      <c r="AH3" s="31">
        <f t="shared" ref="AH3:AH34" si="1">COUNTIFS(B3:AF3,"7.00")</f>
        <v>0</v>
      </c>
      <c r="AI3" s="31">
        <f t="shared" ref="AI3:AI34" si="2">COUNTIFS(B3:AF3,"9.00")</f>
        <v>0</v>
      </c>
      <c r="AJ3" s="31">
        <f t="shared" ref="AJ3:AJ34" si="3">COUNTIFS(B3:AF3,"16.00")</f>
        <v>0</v>
      </c>
      <c r="AK3" s="31">
        <f t="shared" ref="AK3:AK34" si="4">COUNTIFS(B3:AF3,"10.00")</f>
        <v>0</v>
      </c>
      <c r="AL3" s="31">
        <f t="shared" ref="AL3:AL34" si="5">COUNTIFS(B3:AF3,"18.00")</f>
        <v>1</v>
      </c>
      <c r="AM3" s="179">
        <f t="shared" ref="AM3:AM34" si="6">COUNTIFS(B3:AF3,"22.00")</f>
        <v>1</v>
      </c>
      <c r="AN3" s="199">
        <f t="shared" ref="AN3:AN34" si="7">SUM(AG3:AM3)</f>
        <v>3</v>
      </c>
      <c r="AO3" s="9">
        <f>AN3+'November 23'!AK4</f>
        <v>7</v>
      </c>
    </row>
    <row r="4" spans="1:41">
      <c r="A4" s="70" t="s">
        <v>52</v>
      </c>
      <c r="B4" s="129"/>
      <c r="C4" s="128"/>
      <c r="D4" s="128" t="s">
        <v>9</v>
      </c>
      <c r="E4" s="130"/>
      <c r="F4" s="130"/>
      <c r="G4" s="127"/>
      <c r="H4" s="130"/>
      <c r="I4" s="128"/>
      <c r="J4" s="128"/>
      <c r="K4" s="128"/>
      <c r="L4" s="130"/>
      <c r="M4" s="130"/>
      <c r="N4" s="130"/>
      <c r="O4" s="130"/>
      <c r="P4" s="130"/>
      <c r="Q4" s="128"/>
      <c r="R4" s="128"/>
      <c r="S4" s="130" t="s">
        <v>63</v>
      </c>
      <c r="T4" s="130"/>
      <c r="U4" s="130"/>
      <c r="V4" s="130"/>
      <c r="W4" s="130"/>
      <c r="X4" s="130"/>
      <c r="Y4" s="128" t="s">
        <v>18</v>
      </c>
      <c r="Z4" s="128"/>
      <c r="AA4" s="128"/>
      <c r="AB4" s="130"/>
      <c r="AC4" s="130"/>
      <c r="AD4" s="130"/>
      <c r="AE4" s="128"/>
      <c r="AF4" s="198"/>
      <c r="AG4" s="25">
        <f t="shared" si="0"/>
        <v>1</v>
      </c>
      <c r="AH4" s="35">
        <f t="shared" si="1"/>
        <v>0</v>
      </c>
      <c r="AI4" s="35">
        <f t="shared" si="2"/>
        <v>0</v>
      </c>
      <c r="AJ4" s="35">
        <f t="shared" si="3"/>
        <v>0</v>
      </c>
      <c r="AK4" s="35">
        <f t="shared" si="4"/>
        <v>0</v>
      </c>
      <c r="AL4" s="35">
        <f t="shared" si="5"/>
        <v>1</v>
      </c>
      <c r="AM4" s="139">
        <f t="shared" si="6"/>
        <v>1</v>
      </c>
      <c r="AN4" s="200">
        <f t="shared" si="7"/>
        <v>3</v>
      </c>
      <c r="AO4" s="6">
        <f>AN4+'November 23'!AK5</f>
        <v>7</v>
      </c>
    </row>
    <row r="5" spans="1:41">
      <c r="A5" s="70" t="s">
        <v>46</v>
      </c>
      <c r="B5" s="126"/>
      <c r="C5" s="128"/>
      <c r="D5" s="128"/>
      <c r="E5" s="127" t="s">
        <v>63</v>
      </c>
      <c r="F5" s="127"/>
      <c r="G5" s="127"/>
      <c r="H5" s="130"/>
      <c r="I5" s="128"/>
      <c r="J5" s="128"/>
      <c r="K5" s="128" t="s">
        <v>9</v>
      </c>
      <c r="L5" s="127"/>
      <c r="M5" s="127"/>
      <c r="N5" s="127"/>
      <c r="O5" s="127"/>
      <c r="P5" s="127"/>
      <c r="Q5" s="128" t="s">
        <v>9</v>
      </c>
      <c r="R5" s="128"/>
      <c r="S5" s="127"/>
      <c r="T5" s="127"/>
      <c r="U5" s="127"/>
      <c r="V5" s="127"/>
      <c r="W5" s="127"/>
      <c r="X5" s="130"/>
      <c r="Y5" s="128"/>
      <c r="Z5" s="128" t="s">
        <v>80</v>
      </c>
      <c r="AA5" s="128"/>
      <c r="AB5" s="127"/>
      <c r="AC5" s="127"/>
      <c r="AD5" s="127"/>
      <c r="AE5" s="128"/>
      <c r="AF5" s="198"/>
      <c r="AG5" s="25">
        <f t="shared" si="0"/>
        <v>1</v>
      </c>
      <c r="AH5" s="35">
        <f t="shared" si="1"/>
        <v>0</v>
      </c>
      <c r="AI5" s="35">
        <f t="shared" si="2"/>
        <v>0</v>
      </c>
      <c r="AJ5" s="35">
        <f t="shared" si="3"/>
        <v>0</v>
      </c>
      <c r="AK5" s="35">
        <f t="shared" si="4"/>
        <v>0</v>
      </c>
      <c r="AL5" s="35">
        <f t="shared" si="5"/>
        <v>2</v>
      </c>
      <c r="AM5" s="139">
        <f t="shared" si="6"/>
        <v>0</v>
      </c>
      <c r="AN5" s="200">
        <f t="shared" si="7"/>
        <v>3</v>
      </c>
      <c r="AO5" s="6">
        <f>AN5+'November 23'!AK3</f>
        <v>7</v>
      </c>
    </row>
    <row r="6" spans="1:41">
      <c r="A6" s="70" t="s">
        <v>41</v>
      </c>
      <c r="B6" s="129"/>
      <c r="C6" s="128"/>
      <c r="D6" s="128" t="s">
        <v>8</v>
      </c>
      <c r="E6" s="130"/>
      <c r="F6" s="130"/>
      <c r="G6" s="127"/>
      <c r="H6" s="130"/>
      <c r="I6" s="128"/>
      <c r="J6" s="128"/>
      <c r="K6" s="128"/>
      <c r="L6" s="130"/>
      <c r="M6" s="130"/>
      <c r="N6" s="130"/>
      <c r="O6" s="130"/>
      <c r="P6" s="130" t="s">
        <v>63</v>
      </c>
      <c r="Q6" s="128"/>
      <c r="R6" s="128"/>
      <c r="S6" s="130"/>
      <c r="T6" s="130"/>
      <c r="U6" s="130"/>
      <c r="V6" s="130"/>
      <c r="W6" s="130"/>
      <c r="X6" s="130"/>
      <c r="Y6" s="128"/>
      <c r="Z6" s="128"/>
      <c r="AA6" s="128"/>
      <c r="AB6" s="130"/>
      <c r="AC6" s="130"/>
      <c r="AD6" s="130"/>
      <c r="AE6" s="128"/>
      <c r="AF6" s="198" t="s">
        <v>9</v>
      </c>
      <c r="AG6" s="25">
        <f t="shared" si="0"/>
        <v>1</v>
      </c>
      <c r="AH6" s="35">
        <f t="shared" si="1"/>
        <v>0</v>
      </c>
      <c r="AI6" s="35">
        <f t="shared" si="2"/>
        <v>1</v>
      </c>
      <c r="AJ6" s="35">
        <f t="shared" si="3"/>
        <v>0</v>
      </c>
      <c r="AK6" s="35">
        <f t="shared" si="4"/>
        <v>0</v>
      </c>
      <c r="AL6" s="35">
        <f t="shared" si="5"/>
        <v>1</v>
      </c>
      <c r="AM6" s="139">
        <f t="shared" si="6"/>
        <v>0</v>
      </c>
      <c r="AN6" s="200">
        <f t="shared" si="7"/>
        <v>3</v>
      </c>
      <c r="AO6" s="6">
        <f>AN6+'November 23'!AK4</f>
        <v>7</v>
      </c>
    </row>
    <row r="7" spans="1:41">
      <c r="A7" s="71" t="s">
        <v>25</v>
      </c>
      <c r="B7" s="126"/>
      <c r="C7" s="128"/>
      <c r="D7" s="128" t="s">
        <v>9</v>
      </c>
      <c r="E7" s="127"/>
      <c r="F7" s="127"/>
      <c r="G7" s="127"/>
      <c r="H7" s="130"/>
      <c r="I7" s="128"/>
      <c r="J7" s="128"/>
      <c r="K7" s="128" t="s">
        <v>9</v>
      </c>
      <c r="L7" s="127"/>
      <c r="M7" s="127"/>
      <c r="N7" s="127"/>
      <c r="O7" s="127"/>
      <c r="P7" s="127"/>
      <c r="Q7" s="128"/>
      <c r="R7" s="128"/>
      <c r="S7" s="127"/>
      <c r="T7" s="127"/>
      <c r="U7" s="127"/>
      <c r="V7" s="127"/>
      <c r="W7" s="127" t="s">
        <v>63</v>
      </c>
      <c r="X7" s="130"/>
      <c r="Y7" s="128"/>
      <c r="Z7" s="128" t="s">
        <v>80</v>
      </c>
      <c r="AA7" s="128" t="s">
        <v>80</v>
      </c>
      <c r="AB7" s="127" t="s">
        <v>80</v>
      </c>
      <c r="AC7" s="127" t="s">
        <v>80</v>
      </c>
      <c r="AD7" s="127" t="s">
        <v>80</v>
      </c>
      <c r="AE7" s="128" t="s">
        <v>80</v>
      </c>
      <c r="AF7" s="198" t="s">
        <v>80</v>
      </c>
      <c r="AG7" s="25">
        <f t="shared" si="0"/>
        <v>1</v>
      </c>
      <c r="AH7" s="35">
        <f t="shared" si="1"/>
        <v>0</v>
      </c>
      <c r="AI7" s="35">
        <f t="shared" si="2"/>
        <v>0</v>
      </c>
      <c r="AJ7" s="35">
        <f t="shared" si="3"/>
        <v>0</v>
      </c>
      <c r="AK7" s="35">
        <f t="shared" si="4"/>
        <v>0</v>
      </c>
      <c r="AL7" s="35">
        <f t="shared" si="5"/>
        <v>2</v>
      </c>
      <c r="AM7" s="139">
        <f t="shared" si="6"/>
        <v>0</v>
      </c>
      <c r="AN7" s="200">
        <f t="shared" si="7"/>
        <v>3</v>
      </c>
      <c r="AO7" s="6">
        <f>AN7+'November 23'!AK5</f>
        <v>7</v>
      </c>
    </row>
    <row r="8" spans="1:41" s="42" customFormat="1">
      <c r="A8" s="70" t="s">
        <v>82</v>
      </c>
      <c r="B8" s="126"/>
      <c r="C8" s="128"/>
      <c r="D8" s="128" t="s">
        <v>8</v>
      </c>
      <c r="E8" s="127"/>
      <c r="F8" s="127"/>
      <c r="G8" s="127"/>
      <c r="H8" s="130"/>
      <c r="I8" s="128"/>
      <c r="J8" s="128"/>
      <c r="K8" s="128"/>
      <c r="L8" s="127"/>
      <c r="M8" s="127"/>
      <c r="N8" s="127"/>
      <c r="O8" s="127"/>
      <c r="P8" s="127" t="s">
        <v>63</v>
      </c>
      <c r="Q8" s="128" t="s">
        <v>9</v>
      </c>
      <c r="R8" s="128"/>
      <c r="S8" s="127"/>
      <c r="T8" s="127"/>
      <c r="U8" s="127"/>
      <c r="V8" s="127"/>
      <c r="W8" s="127"/>
      <c r="X8" s="130" t="s">
        <v>80</v>
      </c>
      <c r="Y8" s="128"/>
      <c r="Z8" s="128"/>
      <c r="AA8" s="128"/>
      <c r="AB8" s="127"/>
      <c r="AC8" s="127"/>
      <c r="AD8" s="127"/>
      <c r="AE8" s="128"/>
      <c r="AF8" s="198"/>
      <c r="AG8" s="25">
        <f t="shared" si="0"/>
        <v>1</v>
      </c>
      <c r="AH8" s="35">
        <f t="shared" si="1"/>
        <v>0</v>
      </c>
      <c r="AI8" s="35">
        <f t="shared" si="2"/>
        <v>1</v>
      </c>
      <c r="AJ8" s="35">
        <f t="shared" si="3"/>
        <v>0</v>
      </c>
      <c r="AK8" s="35">
        <f t="shared" si="4"/>
        <v>0</v>
      </c>
      <c r="AL8" s="35">
        <f t="shared" si="5"/>
        <v>1</v>
      </c>
      <c r="AM8" s="139">
        <f t="shared" si="6"/>
        <v>0</v>
      </c>
      <c r="AN8" s="200">
        <f t="shared" si="7"/>
        <v>3</v>
      </c>
      <c r="AO8" s="6">
        <f>AN8+'November 23'!AK6</f>
        <v>7</v>
      </c>
    </row>
    <row r="9" spans="1:41" s="42" customFormat="1">
      <c r="A9" s="70" t="s">
        <v>42</v>
      </c>
      <c r="B9" s="126"/>
      <c r="C9" s="128"/>
      <c r="D9" s="128" t="s">
        <v>8</v>
      </c>
      <c r="E9" s="127"/>
      <c r="F9" s="127"/>
      <c r="G9" s="127"/>
      <c r="H9" s="130"/>
      <c r="I9" s="128" t="s">
        <v>80</v>
      </c>
      <c r="J9" s="128" t="s">
        <v>80</v>
      </c>
      <c r="K9" s="128" t="s">
        <v>80</v>
      </c>
      <c r="L9" s="127" t="s">
        <v>63</v>
      </c>
      <c r="M9" s="127"/>
      <c r="N9" s="127"/>
      <c r="O9" s="127"/>
      <c r="P9" s="127"/>
      <c r="Q9" s="128"/>
      <c r="R9" s="128" t="s">
        <v>9</v>
      </c>
      <c r="S9" s="127"/>
      <c r="T9" s="127"/>
      <c r="U9" s="127"/>
      <c r="V9" s="127"/>
      <c r="W9" s="127"/>
      <c r="X9" s="130" t="s">
        <v>80</v>
      </c>
      <c r="Y9" s="128" t="s">
        <v>80</v>
      </c>
      <c r="Z9" s="128" t="s">
        <v>80</v>
      </c>
      <c r="AA9" s="128" t="s">
        <v>80</v>
      </c>
      <c r="AB9" s="127" t="s">
        <v>80</v>
      </c>
      <c r="AC9" s="127" t="s">
        <v>80</v>
      </c>
      <c r="AD9" s="127" t="s">
        <v>80</v>
      </c>
      <c r="AE9" s="128" t="s">
        <v>80</v>
      </c>
      <c r="AF9" s="198" t="s">
        <v>80</v>
      </c>
      <c r="AG9" s="25">
        <f t="shared" si="0"/>
        <v>1</v>
      </c>
      <c r="AH9" s="35">
        <f t="shared" si="1"/>
        <v>0</v>
      </c>
      <c r="AI9" s="35">
        <f t="shared" si="2"/>
        <v>1</v>
      </c>
      <c r="AJ9" s="35">
        <f t="shared" si="3"/>
        <v>0</v>
      </c>
      <c r="AK9" s="35">
        <f t="shared" si="4"/>
        <v>0</v>
      </c>
      <c r="AL9" s="35">
        <f t="shared" si="5"/>
        <v>1</v>
      </c>
      <c r="AM9" s="139">
        <f t="shared" si="6"/>
        <v>0</v>
      </c>
      <c r="AN9" s="200">
        <f t="shared" si="7"/>
        <v>3</v>
      </c>
      <c r="AO9" s="6">
        <f>'November 23'!AK6</f>
        <v>4</v>
      </c>
    </row>
    <row r="10" spans="1:41">
      <c r="A10" s="70" t="s">
        <v>53</v>
      </c>
      <c r="B10" s="126"/>
      <c r="C10" s="128" t="s">
        <v>9</v>
      </c>
      <c r="D10" s="128"/>
      <c r="E10" s="127"/>
      <c r="F10" s="127"/>
      <c r="G10" s="127"/>
      <c r="H10" s="130"/>
      <c r="I10" s="128"/>
      <c r="J10" s="128" t="s">
        <v>16</v>
      </c>
      <c r="K10" s="128"/>
      <c r="L10" s="127"/>
      <c r="M10" s="127"/>
      <c r="N10" s="127"/>
      <c r="O10" s="127"/>
      <c r="P10" s="127"/>
      <c r="Q10" s="128"/>
      <c r="R10" s="128"/>
      <c r="S10" s="127"/>
      <c r="T10" s="127"/>
      <c r="U10" s="127"/>
      <c r="V10" s="127"/>
      <c r="W10" s="127"/>
      <c r="X10" s="130"/>
      <c r="Y10" s="128"/>
      <c r="Z10" s="128"/>
      <c r="AA10" s="128"/>
      <c r="AB10" s="127"/>
      <c r="AC10" s="127"/>
      <c r="AD10" s="127"/>
      <c r="AE10" s="128" t="s">
        <v>9</v>
      </c>
      <c r="AF10" s="198"/>
      <c r="AG10" s="25">
        <f t="shared" si="0"/>
        <v>0</v>
      </c>
      <c r="AH10" s="35">
        <f t="shared" si="1"/>
        <v>1</v>
      </c>
      <c r="AI10" s="35">
        <f t="shared" si="2"/>
        <v>0</v>
      </c>
      <c r="AJ10" s="35">
        <f t="shared" si="3"/>
        <v>0</v>
      </c>
      <c r="AK10" s="35">
        <f t="shared" si="4"/>
        <v>0</v>
      </c>
      <c r="AL10" s="35">
        <f t="shared" si="5"/>
        <v>2</v>
      </c>
      <c r="AM10" s="139">
        <f t="shared" si="6"/>
        <v>0</v>
      </c>
      <c r="AN10" s="200">
        <f t="shared" si="7"/>
        <v>3</v>
      </c>
      <c r="AO10" s="6">
        <f>'November 23'!AK7</f>
        <v>4</v>
      </c>
    </row>
    <row r="11" spans="1:41">
      <c r="A11" s="70" t="s">
        <v>39</v>
      </c>
      <c r="B11" s="126"/>
      <c r="C11" s="128" t="s">
        <v>9</v>
      </c>
      <c r="D11" s="128"/>
      <c r="E11" s="127"/>
      <c r="F11" s="127"/>
      <c r="G11" s="127"/>
      <c r="H11" s="130"/>
      <c r="I11" s="128"/>
      <c r="J11" s="128" t="s">
        <v>16</v>
      </c>
      <c r="K11" s="128"/>
      <c r="L11" s="127"/>
      <c r="M11" s="127"/>
      <c r="N11" s="127"/>
      <c r="O11" s="127"/>
      <c r="P11" s="127"/>
      <c r="Q11" s="128"/>
      <c r="R11" s="128"/>
      <c r="S11" s="127"/>
      <c r="T11" s="127"/>
      <c r="U11" s="127"/>
      <c r="V11" s="127"/>
      <c r="W11" s="127"/>
      <c r="X11" s="130"/>
      <c r="Y11" s="128"/>
      <c r="Z11" s="128"/>
      <c r="AA11" s="128"/>
      <c r="AB11" s="127"/>
      <c r="AC11" s="127"/>
      <c r="AD11" s="127"/>
      <c r="AE11" s="128" t="s">
        <v>9</v>
      </c>
      <c r="AF11" s="198"/>
      <c r="AG11" s="25">
        <f t="shared" si="0"/>
        <v>0</v>
      </c>
      <c r="AH11" s="35">
        <f t="shared" si="1"/>
        <v>1</v>
      </c>
      <c r="AI11" s="35">
        <f t="shared" si="2"/>
        <v>0</v>
      </c>
      <c r="AJ11" s="35">
        <f t="shared" si="3"/>
        <v>0</v>
      </c>
      <c r="AK11" s="35">
        <f t="shared" si="4"/>
        <v>0</v>
      </c>
      <c r="AL11" s="35">
        <f t="shared" si="5"/>
        <v>2</v>
      </c>
      <c r="AM11" s="139">
        <f t="shared" si="6"/>
        <v>0</v>
      </c>
      <c r="AN11" s="200">
        <f t="shared" si="7"/>
        <v>3</v>
      </c>
      <c r="AO11" s="6">
        <f>'November 23'!AK8</f>
        <v>4</v>
      </c>
    </row>
    <row r="12" spans="1:41">
      <c r="A12" s="70" t="s">
        <v>38</v>
      </c>
      <c r="B12" s="129"/>
      <c r="C12" s="128" t="s">
        <v>9</v>
      </c>
      <c r="D12" s="128"/>
      <c r="E12" s="130"/>
      <c r="F12" s="130"/>
      <c r="G12" s="127"/>
      <c r="H12" s="130"/>
      <c r="I12" s="128"/>
      <c r="J12" s="128" t="s">
        <v>16</v>
      </c>
      <c r="K12" s="128"/>
      <c r="L12" s="130"/>
      <c r="M12" s="130"/>
      <c r="N12" s="130"/>
      <c r="O12" s="130"/>
      <c r="P12" s="130"/>
      <c r="Q12" s="128"/>
      <c r="R12" s="128"/>
      <c r="S12" s="130"/>
      <c r="T12" s="130"/>
      <c r="U12" s="130"/>
      <c r="V12" s="130"/>
      <c r="W12" s="130"/>
      <c r="X12" s="130"/>
      <c r="Y12" s="128"/>
      <c r="Z12" s="128"/>
      <c r="AA12" s="128"/>
      <c r="AB12" s="130"/>
      <c r="AC12" s="130"/>
      <c r="AD12" s="130"/>
      <c r="AE12" s="128" t="s">
        <v>9</v>
      </c>
      <c r="AF12" s="198"/>
      <c r="AG12" s="25">
        <f t="shared" si="0"/>
        <v>0</v>
      </c>
      <c r="AH12" s="35">
        <f t="shared" si="1"/>
        <v>1</v>
      </c>
      <c r="AI12" s="35">
        <f t="shared" si="2"/>
        <v>0</v>
      </c>
      <c r="AJ12" s="35">
        <f t="shared" si="3"/>
        <v>0</v>
      </c>
      <c r="AK12" s="35">
        <f t="shared" si="4"/>
        <v>0</v>
      </c>
      <c r="AL12" s="35">
        <f t="shared" si="5"/>
        <v>2</v>
      </c>
      <c r="AM12" s="139">
        <f t="shared" si="6"/>
        <v>0</v>
      </c>
      <c r="AN12" s="200">
        <f t="shared" si="7"/>
        <v>3</v>
      </c>
      <c r="AO12" s="6">
        <f>'November 23'!AK9</f>
        <v>4</v>
      </c>
    </row>
    <row r="13" spans="1:41">
      <c r="A13" s="70" t="s">
        <v>54</v>
      </c>
      <c r="B13" s="129"/>
      <c r="C13" s="128"/>
      <c r="D13" s="128" t="s">
        <v>80</v>
      </c>
      <c r="E13" s="130" t="s">
        <v>63</v>
      </c>
      <c r="F13" s="130"/>
      <c r="G13" s="127"/>
      <c r="H13" s="130"/>
      <c r="I13" s="128"/>
      <c r="J13" s="128"/>
      <c r="K13" s="128"/>
      <c r="L13" s="130"/>
      <c r="M13" s="130"/>
      <c r="N13" s="130"/>
      <c r="O13" s="130"/>
      <c r="P13" s="130"/>
      <c r="Q13" s="128" t="s">
        <v>9</v>
      </c>
      <c r="R13" s="128" t="s">
        <v>80</v>
      </c>
      <c r="S13" s="130"/>
      <c r="T13" s="130"/>
      <c r="U13" s="130"/>
      <c r="V13" s="130"/>
      <c r="W13" s="130"/>
      <c r="X13" s="130"/>
      <c r="Y13" s="128" t="s">
        <v>18</v>
      </c>
      <c r="Z13" s="128"/>
      <c r="AA13" s="128"/>
      <c r="AB13" s="130"/>
      <c r="AC13" s="130"/>
      <c r="AD13" s="130"/>
      <c r="AE13" s="128"/>
      <c r="AF13" s="198"/>
      <c r="AG13" s="25">
        <f t="shared" si="0"/>
        <v>1</v>
      </c>
      <c r="AH13" s="35">
        <f t="shared" si="1"/>
        <v>0</v>
      </c>
      <c r="AI13" s="35">
        <f t="shared" si="2"/>
        <v>0</v>
      </c>
      <c r="AJ13" s="35">
        <f t="shared" si="3"/>
        <v>0</v>
      </c>
      <c r="AK13" s="35">
        <f t="shared" si="4"/>
        <v>0</v>
      </c>
      <c r="AL13" s="35">
        <f t="shared" si="5"/>
        <v>1</v>
      </c>
      <c r="AM13" s="139">
        <f t="shared" si="6"/>
        <v>1</v>
      </c>
      <c r="AN13" s="200">
        <f t="shared" si="7"/>
        <v>3</v>
      </c>
      <c r="AO13" s="6">
        <f>'November 23'!AK10</f>
        <v>4</v>
      </c>
    </row>
    <row r="14" spans="1:41" s="42" customFormat="1">
      <c r="A14" s="71" t="s">
        <v>26</v>
      </c>
      <c r="B14" s="129"/>
      <c r="C14" s="128" t="s">
        <v>80</v>
      </c>
      <c r="D14" s="128"/>
      <c r="E14" s="130"/>
      <c r="F14" s="130"/>
      <c r="G14" s="127"/>
      <c r="H14" s="130" t="s">
        <v>9</v>
      </c>
      <c r="I14" s="128"/>
      <c r="J14" s="128"/>
      <c r="K14" s="128"/>
      <c r="L14" s="130" t="s">
        <v>63</v>
      </c>
      <c r="M14" s="130"/>
      <c r="N14" s="130"/>
      <c r="O14" s="130"/>
      <c r="P14" s="130"/>
      <c r="Q14" s="128"/>
      <c r="R14" s="128"/>
      <c r="S14" s="130"/>
      <c r="T14" s="130"/>
      <c r="U14" s="130"/>
      <c r="V14" s="130"/>
      <c r="W14" s="130"/>
      <c r="X14" s="130"/>
      <c r="Y14" s="216" t="s">
        <v>21</v>
      </c>
      <c r="Z14" s="128" t="s">
        <v>80</v>
      </c>
      <c r="AA14" s="128" t="s">
        <v>80</v>
      </c>
      <c r="AB14" s="130" t="s">
        <v>80</v>
      </c>
      <c r="AC14" s="130" t="s">
        <v>80</v>
      </c>
      <c r="AD14" s="130" t="s">
        <v>80</v>
      </c>
      <c r="AE14" s="128" t="s">
        <v>80</v>
      </c>
      <c r="AF14" s="198" t="s">
        <v>80</v>
      </c>
      <c r="AG14" s="25">
        <f t="shared" si="0"/>
        <v>1</v>
      </c>
      <c r="AH14" s="35">
        <f t="shared" si="1"/>
        <v>0</v>
      </c>
      <c r="AI14" s="35">
        <f t="shared" si="2"/>
        <v>0</v>
      </c>
      <c r="AJ14" s="35">
        <f t="shared" si="3"/>
        <v>0</v>
      </c>
      <c r="AK14" s="35">
        <f t="shared" si="4"/>
        <v>1</v>
      </c>
      <c r="AL14" s="35">
        <f t="shared" si="5"/>
        <v>1</v>
      </c>
      <c r="AM14" s="139">
        <f t="shared" si="6"/>
        <v>0</v>
      </c>
      <c r="AN14" s="200">
        <f t="shared" si="7"/>
        <v>3</v>
      </c>
      <c r="AO14" s="6">
        <f>'November 23'!AK11</f>
        <v>4</v>
      </c>
    </row>
    <row r="15" spans="1:41" s="42" customFormat="1">
      <c r="A15" s="70" t="s">
        <v>78</v>
      </c>
      <c r="B15" s="129"/>
      <c r="C15" s="128"/>
      <c r="D15" s="128"/>
      <c r="E15" s="130"/>
      <c r="F15" s="130"/>
      <c r="G15" s="127"/>
      <c r="H15" s="130" t="s">
        <v>9</v>
      </c>
      <c r="I15" s="128"/>
      <c r="J15" s="128"/>
      <c r="K15" s="128"/>
      <c r="L15" s="130"/>
      <c r="M15" s="130"/>
      <c r="N15" s="130"/>
      <c r="O15" s="130"/>
      <c r="P15" s="130"/>
      <c r="Q15" s="128"/>
      <c r="R15" s="128"/>
      <c r="S15" s="130"/>
      <c r="T15" s="130"/>
      <c r="U15" s="130"/>
      <c r="V15" s="130"/>
      <c r="W15" s="130"/>
      <c r="X15" s="130"/>
      <c r="Y15" s="128" t="s">
        <v>16</v>
      </c>
      <c r="Z15" s="128" t="s">
        <v>8</v>
      </c>
      <c r="AA15" s="128"/>
      <c r="AB15" s="130"/>
      <c r="AC15" s="130"/>
      <c r="AD15" s="130"/>
      <c r="AE15" s="128"/>
      <c r="AF15" s="198"/>
      <c r="AG15" s="25">
        <f t="shared" si="0"/>
        <v>0</v>
      </c>
      <c r="AH15" s="35">
        <f t="shared" si="1"/>
        <v>1</v>
      </c>
      <c r="AI15" s="35">
        <f t="shared" si="2"/>
        <v>1</v>
      </c>
      <c r="AJ15" s="35">
        <f t="shared" si="3"/>
        <v>0</v>
      </c>
      <c r="AK15" s="35">
        <f t="shared" si="4"/>
        <v>0</v>
      </c>
      <c r="AL15" s="35">
        <f t="shared" si="5"/>
        <v>1</v>
      </c>
      <c r="AM15" s="139">
        <f t="shared" si="6"/>
        <v>0</v>
      </c>
      <c r="AN15" s="200">
        <f t="shared" si="7"/>
        <v>3</v>
      </c>
      <c r="AO15" s="6">
        <f>'November 23'!AK12</f>
        <v>4</v>
      </c>
    </row>
    <row r="16" spans="1:41" s="42" customFormat="1">
      <c r="A16" s="169" t="s">
        <v>76</v>
      </c>
      <c r="B16" s="129"/>
      <c r="C16" s="128"/>
      <c r="D16" s="128" t="s">
        <v>8</v>
      </c>
      <c r="E16" s="130"/>
      <c r="F16" s="130"/>
      <c r="G16" s="127"/>
      <c r="H16" s="130"/>
      <c r="I16" s="128"/>
      <c r="J16" s="128"/>
      <c r="K16" s="128"/>
      <c r="L16" s="130" t="s">
        <v>63</v>
      </c>
      <c r="M16" s="130"/>
      <c r="N16" s="130"/>
      <c r="O16" s="130"/>
      <c r="P16" s="130"/>
      <c r="Q16" s="128" t="s">
        <v>9</v>
      </c>
      <c r="R16" s="128"/>
      <c r="S16" s="130"/>
      <c r="T16" s="130"/>
      <c r="U16" s="130"/>
      <c r="V16" s="130"/>
      <c r="W16" s="130"/>
      <c r="X16" s="130" t="s">
        <v>80</v>
      </c>
      <c r="Y16" s="128" t="s">
        <v>80</v>
      </c>
      <c r="Z16" s="128" t="s">
        <v>80</v>
      </c>
      <c r="AA16" s="128"/>
      <c r="AB16" s="130" t="s">
        <v>80</v>
      </c>
      <c r="AC16" s="130" t="s">
        <v>80</v>
      </c>
      <c r="AD16" s="130" t="s">
        <v>80</v>
      </c>
      <c r="AE16" s="128" t="s">
        <v>80</v>
      </c>
      <c r="AF16" s="198" t="s">
        <v>80</v>
      </c>
      <c r="AG16" s="25">
        <f t="shared" si="0"/>
        <v>1</v>
      </c>
      <c r="AH16" s="35">
        <f t="shared" si="1"/>
        <v>0</v>
      </c>
      <c r="AI16" s="35">
        <f t="shared" si="2"/>
        <v>1</v>
      </c>
      <c r="AJ16" s="35">
        <f t="shared" si="3"/>
        <v>0</v>
      </c>
      <c r="AK16" s="35">
        <f t="shared" si="4"/>
        <v>0</v>
      </c>
      <c r="AL16" s="35">
        <f t="shared" si="5"/>
        <v>1</v>
      </c>
      <c r="AM16" s="139">
        <f t="shared" si="6"/>
        <v>0</v>
      </c>
      <c r="AN16" s="200">
        <f t="shared" si="7"/>
        <v>3</v>
      </c>
      <c r="AO16" s="6">
        <f>'November 23'!AK13</f>
        <v>4</v>
      </c>
    </row>
    <row r="17" spans="1:41">
      <c r="A17" s="70" t="s">
        <v>55</v>
      </c>
      <c r="B17" s="129"/>
      <c r="C17" s="128"/>
      <c r="D17" s="128" t="s">
        <v>8</v>
      </c>
      <c r="E17" s="130"/>
      <c r="F17" s="130"/>
      <c r="G17" s="127"/>
      <c r="H17" s="130"/>
      <c r="I17" s="128"/>
      <c r="J17" s="128" t="s">
        <v>80</v>
      </c>
      <c r="K17" s="128" t="s">
        <v>9</v>
      </c>
      <c r="L17" s="130"/>
      <c r="M17" s="130"/>
      <c r="N17" s="130"/>
      <c r="O17" s="130"/>
      <c r="P17" s="130"/>
      <c r="Q17" s="128" t="s">
        <v>80</v>
      </c>
      <c r="R17" s="128"/>
      <c r="S17" s="130"/>
      <c r="T17" s="130"/>
      <c r="U17" s="130"/>
      <c r="V17" s="130"/>
      <c r="W17" s="130" t="s">
        <v>63</v>
      </c>
      <c r="X17" s="130"/>
      <c r="Y17" s="128"/>
      <c r="Z17" s="128"/>
      <c r="AA17" s="128"/>
      <c r="AB17" s="130"/>
      <c r="AC17" s="130"/>
      <c r="AD17" s="130"/>
      <c r="AE17" s="128"/>
      <c r="AF17" s="198" t="s">
        <v>80</v>
      </c>
      <c r="AG17" s="25">
        <f t="shared" si="0"/>
        <v>1</v>
      </c>
      <c r="AH17" s="35">
        <f t="shared" si="1"/>
        <v>0</v>
      </c>
      <c r="AI17" s="35">
        <f t="shared" si="2"/>
        <v>1</v>
      </c>
      <c r="AJ17" s="35">
        <f t="shared" si="3"/>
        <v>0</v>
      </c>
      <c r="AK17" s="35">
        <f t="shared" si="4"/>
        <v>0</v>
      </c>
      <c r="AL17" s="35">
        <f t="shared" si="5"/>
        <v>1</v>
      </c>
      <c r="AM17" s="139">
        <f t="shared" si="6"/>
        <v>0</v>
      </c>
      <c r="AN17" s="200">
        <f t="shared" si="7"/>
        <v>3</v>
      </c>
      <c r="AO17" s="6">
        <f>'November 23'!AK14</f>
        <v>4</v>
      </c>
    </row>
    <row r="18" spans="1:41">
      <c r="A18" s="70" t="s">
        <v>92</v>
      </c>
      <c r="B18" s="222"/>
      <c r="C18" s="223"/>
      <c r="D18" s="223"/>
      <c r="E18" s="221"/>
      <c r="F18" s="221"/>
      <c r="G18" s="221"/>
      <c r="H18" s="221"/>
      <c r="I18" s="223"/>
      <c r="J18" s="223" t="s">
        <v>80</v>
      </c>
      <c r="K18" s="223" t="s">
        <v>9</v>
      </c>
      <c r="L18" s="221"/>
      <c r="M18" s="221"/>
      <c r="N18" s="221"/>
      <c r="O18" s="221"/>
      <c r="P18" s="221"/>
      <c r="Q18" s="223" t="s">
        <v>80</v>
      </c>
      <c r="R18" s="223"/>
      <c r="S18" s="221"/>
      <c r="T18" s="221"/>
      <c r="U18" s="221"/>
      <c r="V18" s="221"/>
      <c r="W18" s="221" t="s">
        <v>63</v>
      </c>
      <c r="X18" s="221"/>
      <c r="Y18" s="223"/>
      <c r="Z18" s="223"/>
      <c r="AA18" s="223"/>
      <c r="AB18" s="221"/>
      <c r="AC18" s="221"/>
      <c r="AD18" s="221"/>
      <c r="AE18" s="223"/>
      <c r="AF18" s="224" t="s">
        <v>80</v>
      </c>
      <c r="AG18" s="25">
        <f t="shared" si="0"/>
        <v>1</v>
      </c>
      <c r="AH18" s="35">
        <f t="shared" si="1"/>
        <v>0</v>
      </c>
      <c r="AI18" s="35">
        <f t="shared" si="2"/>
        <v>0</v>
      </c>
      <c r="AJ18" s="35">
        <f t="shared" si="3"/>
        <v>0</v>
      </c>
      <c r="AK18" s="35">
        <f t="shared" si="4"/>
        <v>0</v>
      </c>
      <c r="AL18" s="35">
        <f t="shared" si="5"/>
        <v>1</v>
      </c>
      <c r="AM18" s="139">
        <f t="shared" si="6"/>
        <v>0</v>
      </c>
      <c r="AN18" s="200">
        <f t="shared" si="7"/>
        <v>2</v>
      </c>
      <c r="AO18" s="6">
        <f>AN18</f>
        <v>2</v>
      </c>
    </row>
    <row r="19" spans="1:41">
      <c r="A19" s="71" t="s">
        <v>27</v>
      </c>
      <c r="B19" s="126"/>
      <c r="C19" s="128"/>
      <c r="D19" s="128" t="s">
        <v>8</v>
      </c>
      <c r="E19" s="127"/>
      <c r="F19" s="127"/>
      <c r="G19" s="127"/>
      <c r="H19" s="130"/>
      <c r="I19" s="128"/>
      <c r="J19" s="128" t="s">
        <v>80</v>
      </c>
      <c r="K19" s="128" t="s">
        <v>9</v>
      </c>
      <c r="L19" s="127"/>
      <c r="M19" s="127"/>
      <c r="N19" s="127"/>
      <c r="O19" s="127"/>
      <c r="P19" s="127"/>
      <c r="Q19" s="128" t="s">
        <v>80</v>
      </c>
      <c r="R19" s="128"/>
      <c r="S19" s="127"/>
      <c r="T19" s="127"/>
      <c r="U19" s="127"/>
      <c r="V19" s="127"/>
      <c r="W19" s="127" t="s">
        <v>63</v>
      </c>
      <c r="X19" s="130"/>
      <c r="Y19" s="128"/>
      <c r="Z19" s="128"/>
      <c r="AA19" s="128"/>
      <c r="AB19" s="127"/>
      <c r="AC19" s="127"/>
      <c r="AD19" s="127"/>
      <c r="AE19" s="128"/>
      <c r="AF19" s="198" t="s">
        <v>80</v>
      </c>
      <c r="AG19" s="25">
        <f t="shared" si="0"/>
        <v>1</v>
      </c>
      <c r="AH19" s="35">
        <f t="shared" si="1"/>
        <v>0</v>
      </c>
      <c r="AI19" s="35">
        <f t="shared" si="2"/>
        <v>1</v>
      </c>
      <c r="AJ19" s="35">
        <f t="shared" si="3"/>
        <v>0</v>
      </c>
      <c r="AK19" s="35">
        <f t="shared" si="4"/>
        <v>0</v>
      </c>
      <c r="AL19" s="35">
        <f t="shared" si="5"/>
        <v>1</v>
      </c>
      <c r="AM19" s="139">
        <f t="shared" si="6"/>
        <v>0</v>
      </c>
      <c r="AN19" s="200">
        <f t="shared" si="7"/>
        <v>3</v>
      </c>
      <c r="AO19" s="6">
        <f>'November 23'!AK15</f>
        <v>4</v>
      </c>
    </row>
    <row r="20" spans="1:41">
      <c r="A20" s="71" t="s">
        <v>28</v>
      </c>
      <c r="B20" s="126"/>
      <c r="C20" s="128"/>
      <c r="D20" s="128"/>
      <c r="E20" s="127"/>
      <c r="F20" s="127"/>
      <c r="G20" s="127"/>
      <c r="H20" s="130"/>
      <c r="I20" s="128" t="s">
        <v>8</v>
      </c>
      <c r="J20" s="128"/>
      <c r="K20" s="128"/>
      <c r="L20" s="127" t="s">
        <v>63</v>
      </c>
      <c r="M20" s="127"/>
      <c r="N20" s="127"/>
      <c r="O20" s="127"/>
      <c r="P20" s="127"/>
      <c r="Q20" s="128"/>
      <c r="R20" s="128"/>
      <c r="S20" s="127"/>
      <c r="T20" s="127"/>
      <c r="U20" s="127"/>
      <c r="V20" s="127"/>
      <c r="W20" s="127"/>
      <c r="X20" s="130"/>
      <c r="Y20" s="128" t="s">
        <v>18</v>
      </c>
      <c r="Z20" s="128"/>
      <c r="AA20" s="128"/>
      <c r="AB20" s="127"/>
      <c r="AC20" s="127"/>
      <c r="AD20" s="127"/>
      <c r="AE20" s="128"/>
      <c r="AF20" s="198"/>
      <c r="AG20" s="25">
        <f t="shared" si="0"/>
        <v>1</v>
      </c>
      <c r="AH20" s="35">
        <f t="shared" si="1"/>
        <v>0</v>
      </c>
      <c r="AI20" s="35">
        <f t="shared" si="2"/>
        <v>1</v>
      </c>
      <c r="AJ20" s="35">
        <f t="shared" si="3"/>
        <v>0</v>
      </c>
      <c r="AK20" s="35">
        <f t="shared" si="4"/>
        <v>0</v>
      </c>
      <c r="AL20" s="35">
        <f t="shared" si="5"/>
        <v>0</v>
      </c>
      <c r="AM20" s="139">
        <f t="shared" si="6"/>
        <v>1</v>
      </c>
      <c r="AN20" s="200">
        <f t="shared" si="7"/>
        <v>3</v>
      </c>
      <c r="AO20" s="6">
        <f>'November 23'!AK16</f>
        <v>4</v>
      </c>
    </row>
    <row r="21" spans="1:41">
      <c r="A21" s="70" t="s">
        <v>91</v>
      </c>
      <c r="B21" s="222"/>
      <c r="C21" s="223"/>
      <c r="D21" s="223"/>
      <c r="E21" s="221"/>
      <c r="F21" s="221"/>
      <c r="G21" s="221"/>
      <c r="H21" s="221"/>
      <c r="I21" s="223"/>
      <c r="J21" s="223"/>
      <c r="K21" s="223"/>
      <c r="L21" s="221" t="s">
        <v>63</v>
      </c>
      <c r="M21" s="221"/>
      <c r="N21" s="221"/>
      <c r="O21" s="221"/>
      <c r="P21" s="221"/>
      <c r="Q21" s="223"/>
      <c r="R21" s="223" t="s">
        <v>9</v>
      </c>
      <c r="S21" s="221"/>
      <c r="T21" s="221"/>
      <c r="U21" s="221"/>
      <c r="V21" s="221"/>
      <c r="W21" s="221" t="s">
        <v>80</v>
      </c>
      <c r="X21" s="221" t="s">
        <v>80</v>
      </c>
      <c r="Y21" s="223" t="s">
        <v>80</v>
      </c>
      <c r="Z21" s="223" t="s">
        <v>80</v>
      </c>
      <c r="AA21" s="223" t="s">
        <v>80</v>
      </c>
      <c r="AB21" s="221" t="s">
        <v>80</v>
      </c>
      <c r="AC21" s="221" t="s">
        <v>80</v>
      </c>
      <c r="AD21" s="221" t="s">
        <v>80</v>
      </c>
      <c r="AE21" s="223" t="s">
        <v>80</v>
      </c>
      <c r="AF21" s="224"/>
      <c r="AG21" s="25">
        <f t="shared" si="0"/>
        <v>1</v>
      </c>
      <c r="AH21" s="35">
        <f t="shared" si="1"/>
        <v>0</v>
      </c>
      <c r="AI21" s="35">
        <f t="shared" si="2"/>
        <v>0</v>
      </c>
      <c r="AJ21" s="35">
        <f t="shared" si="3"/>
        <v>0</v>
      </c>
      <c r="AK21" s="35">
        <f t="shared" si="4"/>
        <v>0</v>
      </c>
      <c r="AL21" s="35">
        <f t="shared" si="5"/>
        <v>1</v>
      </c>
      <c r="AM21" s="139">
        <f t="shared" si="6"/>
        <v>0</v>
      </c>
      <c r="AN21" s="200">
        <f t="shared" si="7"/>
        <v>2</v>
      </c>
      <c r="AO21" s="6">
        <f>AN21</f>
        <v>2</v>
      </c>
    </row>
    <row r="22" spans="1:41">
      <c r="A22" s="70" t="s">
        <v>81</v>
      </c>
      <c r="B22" s="126"/>
      <c r="C22" s="128" t="s">
        <v>9</v>
      </c>
      <c r="D22" s="128" t="s">
        <v>80</v>
      </c>
      <c r="E22" s="127"/>
      <c r="F22" s="127"/>
      <c r="G22" s="127"/>
      <c r="H22" s="130"/>
      <c r="I22" s="128"/>
      <c r="J22" s="128"/>
      <c r="K22" s="128"/>
      <c r="L22" s="127"/>
      <c r="M22" s="127"/>
      <c r="N22" s="127"/>
      <c r="O22" s="127"/>
      <c r="P22" s="127"/>
      <c r="Q22" s="128"/>
      <c r="R22" s="128" t="s">
        <v>8</v>
      </c>
      <c r="S22" s="127"/>
      <c r="T22" s="127"/>
      <c r="U22" s="127"/>
      <c r="V22" s="127"/>
      <c r="W22" s="127"/>
      <c r="X22" s="130"/>
      <c r="Y22" s="128" t="s">
        <v>16</v>
      </c>
      <c r="Z22" s="128"/>
      <c r="AA22" s="128" t="s">
        <v>80</v>
      </c>
      <c r="AB22" s="127"/>
      <c r="AC22" s="127"/>
      <c r="AD22" s="127"/>
      <c r="AE22" s="128"/>
      <c r="AF22" s="198"/>
      <c r="AG22" s="25">
        <f t="shared" si="0"/>
        <v>0</v>
      </c>
      <c r="AH22" s="35">
        <f t="shared" si="1"/>
        <v>1</v>
      </c>
      <c r="AI22" s="35">
        <f t="shared" si="2"/>
        <v>1</v>
      </c>
      <c r="AJ22" s="35">
        <f t="shared" si="3"/>
        <v>0</v>
      </c>
      <c r="AK22" s="35">
        <f t="shared" si="4"/>
        <v>0</v>
      </c>
      <c r="AL22" s="35">
        <f t="shared" si="5"/>
        <v>1</v>
      </c>
      <c r="AM22" s="139">
        <f t="shared" si="6"/>
        <v>0</v>
      </c>
      <c r="AN22" s="200">
        <f t="shared" si="7"/>
        <v>3</v>
      </c>
      <c r="AO22" s="6">
        <f>'November 23'!AK17</f>
        <v>4</v>
      </c>
    </row>
    <row r="23" spans="1:41">
      <c r="A23" s="70" t="s">
        <v>33</v>
      </c>
      <c r="B23" s="129"/>
      <c r="C23" s="128"/>
      <c r="D23" s="128" t="s">
        <v>9</v>
      </c>
      <c r="E23" s="130"/>
      <c r="F23" s="130"/>
      <c r="G23" s="127"/>
      <c r="H23" s="130"/>
      <c r="I23" s="128"/>
      <c r="J23" s="128"/>
      <c r="K23" s="128"/>
      <c r="L23" s="130"/>
      <c r="M23" s="130"/>
      <c r="N23" s="130"/>
      <c r="O23" s="130"/>
      <c r="P23" s="130"/>
      <c r="Q23" s="128"/>
      <c r="R23" s="128"/>
      <c r="S23" s="130" t="s">
        <v>63</v>
      </c>
      <c r="T23" s="130"/>
      <c r="U23" s="130"/>
      <c r="V23" s="130"/>
      <c r="W23" s="130"/>
      <c r="X23" s="130" t="s">
        <v>9</v>
      </c>
      <c r="Y23" s="128"/>
      <c r="Z23" s="128"/>
      <c r="AA23" s="128"/>
      <c r="AB23" s="130"/>
      <c r="AC23" s="130"/>
      <c r="AD23" s="130"/>
      <c r="AE23" s="128"/>
      <c r="AF23" s="198"/>
      <c r="AG23" s="25">
        <f t="shared" si="0"/>
        <v>1</v>
      </c>
      <c r="AH23" s="35">
        <f t="shared" si="1"/>
        <v>0</v>
      </c>
      <c r="AI23" s="35">
        <f t="shared" si="2"/>
        <v>0</v>
      </c>
      <c r="AJ23" s="35">
        <f t="shared" si="3"/>
        <v>0</v>
      </c>
      <c r="AK23" s="35">
        <f t="shared" si="4"/>
        <v>0</v>
      </c>
      <c r="AL23" s="35">
        <f t="shared" si="5"/>
        <v>2</v>
      </c>
      <c r="AM23" s="139">
        <f t="shared" si="6"/>
        <v>0</v>
      </c>
      <c r="AN23" s="200">
        <f t="shared" si="7"/>
        <v>3</v>
      </c>
      <c r="AO23" s="6">
        <f>'November 23'!AK18</f>
        <v>4</v>
      </c>
    </row>
    <row r="24" spans="1:41">
      <c r="A24" s="70" t="s">
        <v>88</v>
      </c>
      <c r="B24" s="222"/>
      <c r="C24" s="223"/>
      <c r="D24" s="223"/>
      <c r="E24" s="221"/>
      <c r="F24" s="221"/>
      <c r="G24" s="221"/>
      <c r="H24" s="221"/>
      <c r="I24" s="223"/>
      <c r="J24" s="223"/>
      <c r="K24" s="223"/>
      <c r="L24" s="221"/>
      <c r="M24" s="221"/>
      <c r="N24" s="221"/>
      <c r="O24" s="221"/>
      <c r="P24" s="221" t="s">
        <v>63</v>
      </c>
      <c r="Q24" s="223" t="s">
        <v>80</v>
      </c>
      <c r="R24" s="223" t="s">
        <v>8</v>
      </c>
      <c r="S24" s="221"/>
      <c r="T24" s="221"/>
      <c r="U24" s="221"/>
      <c r="V24" s="221"/>
      <c r="W24" s="221"/>
      <c r="X24" s="221"/>
      <c r="Y24" s="223" t="s">
        <v>17</v>
      </c>
      <c r="Z24" s="223" t="s">
        <v>80</v>
      </c>
      <c r="AA24" s="223"/>
      <c r="AB24" s="221"/>
      <c r="AC24" s="221"/>
      <c r="AD24" s="221"/>
      <c r="AE24" s="223"/>
      <c r="AF24" s="224"/>
      <c r="AG24" s="25">
        <f>COUNTIFS(B24:AF24,"6.30")</f>
        <v>1</v>
      </c>
      <c r="AH24" s="35">
        <f t="shared" si="1"/>
        <v>0</v>
      </c>
      <c r="AI24" s="35">
        <f t="shared" si="2"/>
        <v>1</v>
      </c>
      <c r="AJ24" s="35">
        <f t="shared" si="3"/>
        <v>1</v>
      </c>
      <c r="AK24" s="35">
        <f t="shared" si="4"/>
        <v>0</v>
      </c>
      <c r="AL24" s="35">
        <f t="shared" si="5"/>
        <v>0</v>
      </c>
      <c r="AM24" s="139">
        <f t="shared" si="6"/>
        <v>0</v>
      </c>
      <c r="AN24" s="200">
        <f t="shared" si="7"/>
        <v>3</v>
      </c>
      <c r="AO24" s="6">
        <f>AN24</f>
        <v>3</v>
      </c>
    </row>
    <row r="25" spans="1:41">
      <c r="A25" s="70" t="s">
        <v>56</v>
      </c>
      <c r="B25" s="129"/>
      <c r="C25" s="128"/>
      <c r="D25" s="128"/>
      <c r="E25" s="130"/>
      <c r="F25" s="130"/>
      <c r="G25" s="127"/>
      <c r="H25" s="130" t="s">
        <v>80</v>
      </c>
      <c r="I25" s="128" t="s">
        <v>80</v>
      </c>
      <c r="J25" s="128" t="s">
        <v>80</v>
      </c>
      <c r="K25" s="128" t="s">
        <v>80</v>
      </c>
      <c r="L25" s="130" t="s">
        <v>80</v>
      </c>
      <c r="M25" s="130"/>
      <c r="N25" s="130"/>
      <c r="O25" s="130"/>
      <c r="P25" s="130"/>
      <c r="Q25" s="128"/>
      <c r="R25" s="128" t="s">
        <v>8</v>
      </c>
      <c r="S25" s="130"/>
      <c r="T25" s="130"/>
      <c r="U25" s="130"/>
      <c r="V25" s="130"/>
      <c r="W25" s="130"/>
      <c r="X25" s="130"/>
      <c r="Y25" s="128" t="s">
        <v>16</v>
      </c>
      <c r="Z25" s="128"/>
      <c r="AA25" s="128"/>
      <c r="AB25" s="130"/>
      <c r="AC25" s="130"/>
      <c r="AD25" s="130"/>
      <c r="AE25" s="128"/>
      <c r="AF25" s="198"/>
      <c r="AG25" s="25">
        <f t="shared" si="0"/>
        <v>0</v>
      </c>
      <c r="AH25" s="35">
        <f t="shared" si="1"/>
        <v>1</v>
      </c>
      <c r="AI25" s="35">
        <f t="shared" si="2"/>
        <v>1</v>
      </c>
      <c r="AJ25" s="35">
        <f t="shared" si="3"/>
        <v>0</v>
      </c>
      <c r="AK25" s="35">
        <f t="shared" si="4"/>
        <v>0</v>
      </c>
      <c r="AL25" s="35">
        <f t="shared" si="5"/>
        <v>0</v>
      </c>
      <c r="AM25" s="139">
        <f t="shared" si="6"/>
        <v>0</v>
      </c>
      <c r="AN25" s="200">
        <f t="shared" si="7"/>
        <v>2</v>
      </c>
      <c r="AO25" s="6">
        <f>'November 23'!AK19</f>
        <v>4</v>
      </c>
    </row>
    <row r="26" spans="1:41">
      <c r="A26" s="70" t="s">
        <v>87</v>
      </c>
      <c r="B26" s="222"/>
      <c r="C26" s="223"/>
      <c r="D26" s="223"/>
      <c r="E26" s="221"/>
      <c r="F26" s="221"/>
      <c r="G26" s="221"/>
      <c r="H26" s="221"/>
      <c r="I26" s="223"/>
      <c r="J26" s="223"/>
      <c r="K26" s="223"/>
      <c r="L26" s="221"/>
      <c r="M26" s="221"/>
      <c r="N26" s="221"/>
      <c r="O26" s="221"/>
      <c r="P26" s="221"/>
      <c r="Q26" s="223"/>
      <c r="R26" s="223" t="s">
        <v>8</v>
      </c>
      <c r="S26" s="221"/>
      <c r="T26" s="221"/>
      <c r="U26" s="221"/>
      <c r="V26" s="221"/>
      <c r="W26" s="221"/>
      <c r="X26" s="221"/>
      <c r="Y26" s="223" t="s">
        <v>16</v>
      </c>
      <c r="Z26" s="223"/>
      <c r="AA26" s="223" t="s">
        <v>80</v>
      </c>
      <c r="AB26" s="221" t="s">
        <v>80</v>
      </c>
      <c r="AC26" s="221" t="s">
        <v>80</v>
      </c>
      <c r="AD26" s="221"/>
      <c r="AE26" s="223"/>
      <c r="AF26" s="224"/>
      <c r="AG26" s="25">
        <f t="shared" si="0"/>
        <v>0</v>
      </c>
      <c r="AH26" s="35">
        <f t="shared" si="1"/>
        <v>1</v>
      </c>
      <c r="AI26" s="35">
        <f t="shared" si="2"/>
        <v>1</v>
      </c>
      <c r="AJ26" s="35">
        <f t="shared" si="3"/>
        <v>0</v>
      </c>
      <c r="AK26" s="35">
        <f t="shared" si="4"/>
        <v>0</v>
      </c>
      <c r="AL26" s="35">
        <f t="shared" si="5"/>
        <v>0</v>
      </c>
      <c r="AM26" s="139">
        <f t="shared" si="6"/>
        <v>0</v>
      </c>
      <c r="AN26" s="200">
        <f t="shared" si="7"/>
        <v>2</v>
      </c>
      <c r="AO26" s="6">
        <f>AN26</f>
        <v>2</v>
      </c>
    </row>
    <row r="27" spans="1:41">
      <c r="A27" s="70" t="s">
        <v>74</v>
      </c>
      <c r="B27" s="129"/>
      <c r="C27" s="128"/>
      <c r="D27" s="128"/>
      <c r="E27" s="130"/>
      <c r="F27" s="130"/>
      <c r="G27" s="127"/>
      <c r="H27" s="130"/>
      <c r="I27" s="128"/>
      <c r="J27" s="128"/>
      <c r="K27" s="128"/>
      <c r="L27" s="130"/>
      <c r="M27" s="130"/>
      <c r="N27" s="130"/>
      <c r="O27" s="130"/>
      <c r="P27" s="130"/>
      <c r="Q27" s="128"/>
      <c r="R27" s="128" t="s">
        <v>8</v>
      </c>
      <c r="S27" s="130"/>
      <c r="T27" s="130"/>
      <c r="U27" s="130"/>
      <c r="V27" s="130"/>
      <c r="W27" s="130"/>
      <c r="X27" s="130" t="s">
        <v>16</v>
      </c>
      <c r="Y27" s="128" t="s">
        <v>80</v>
      </c>
      <c r="Z27" s="128" t="s">
        <v>80</v>
      </c>
      <c r="AA27" s="128"/>
      <c r="AB27" s="130"/>
      <c r="AC27" s="130" t="s">
        <v>80</v>
      </c>
      <c r="AD27" s="130"/>
      <c r="AE27" s="128"/>
      <c r="AF27" s="198"/>
      <c r="AG27" s="25">
        <f t="shared" si="0"/>
        <v>0</v>
      </c>
      <c r="AH27" s="35">
        <f t="shared" si="1"/>
        <v>1</v>
      </c>
      <c r="AI27" s="35">
        <f t="shared" si="2"/>
        <v>1</v>
      </c>
      <c r="AJ27" s="35">
        <f t="shared" si="3"/>
        <v>0</v>
      </c>
      <c r="AK27" s="35">
        <f t="shared" si="4"/>
        <v>0</v>
      </c>
      <c r="AL27" s="35">
        <f t="shared" si="5"/>
        <v>0</v>
      </c>
      <c r="AM27" s="139">
        <f t="shared" si="6"/>
        <v>0</v>
      </c>
      <c r="AN27" s="200">
        <f t="shared" si="7"/>
        <v>2</v>
      </c>
      <c r="AO27" s="6">
        <f>'November 23'!AK20</f>
        <v>4</v>
      </c>
    </row>
    <row r="28" spans="1:41">
      <c r="A28" s="70" t="s">
        <v>57</v>
      </c>
      <c r="B28" s="129"/>
      <c r="C28" s="128"/>
      <c r="D28" s="128" t="s">
        <v>80</v>
      </c>
      <c r="E28" s="130"/>
      <c r="F28" s="130"/>
      <c r="G28" s="127"/>
      <c r="H28" s="130"/>
      <c r="I28" s="128"/>
      <c r="J28" s="128" t="s">
        <v>8</v>
      </c>
      <c r="K28" s="128"/>
      <c r="L28" s="130"/>
      <c r="M28" s="130"/>
      <c r="N28" s="130"/>
      <c r="O28" s="130"/>
      <c r="P28" s="130"/>
      <c r="Q28" s="128" t="s">
        <v>9</v>
      </c>
      <c r="R28" s="128" t="s">
        <v>80</v>
      </c>
      <c r="S28" s="130"/>
      <c r="T28" s="130"/>
      <c r="U28" s="130"/>
      <c r="V28" s="130"/>
      <c r="W28" s="130"/>
      <c r="X28" s="130" t="s">
        <v>16</v>
      </c>
      <c r="Y28" s="128"/>
      <c r="Z28" s="128" t="s">
        <v>80</v>
      </c>
      <c r="AA28" s="128" t="s">
        <v>80</v>
      </c>
      <c r="AB28" s="130"/>
      <c r="AC28" s="130"/>
      <c r="AD28" s="130"/>
      <c r="AE28" s="128"/>
      <c r="AF28" s="198" t="s">
        <v>80</v>
      </c>
      <c r="AG28" s="25">
        <f t="shared" si="0"/>
        <v>0</v>
      </c>
      <c r="AH28" s="35">
        <f t="shared" si="1"/>
        <v>1</v>
      </c>
      <c r="AI28" s="35">
        <f t="shared" si="2"/>
        <v>1</v>
      </c>
      <c r="AJ28" s="35">
        <f t="shared" si="3"/>
        <v>0</v>
      </c>
      <c r="AK28" s="35">
        <f t="shared" si="4"/>
        <v>0</v>
      </c>
      <c r="AL28" s="35">
        <f t="shared" si="5"/>
        <v>1</v>
      </c>
      <c r="AM28" s="139">
        <f t="shared" si="6"/>
        <v>0</v>
      </c>
      <c r="AN28" s="200">
        <f t="shared" si="7"/>
        <v>3</v>
      </c>
      <c r="AO28" s="6">
        <f>'November 23'!AK21</f>
        <v>4</v>
      </c>
    </row>
    <row r="29" spans="1:41" ht="13.5" customHeight="1">
      <c r="A29" s="71" t="s">
        <v>29</v>
      </c>
      <c r="B29" s="129"/>
      <c r="C29" s="128" t="s">
        <v>9</v>
      </c>
      <c r="D29" s="128"/>
      <c r="E29" s="130"/>
      <c r="F29" s="130"/>
      <c r="G29" s="127"/>
      <c r="H29" s="130"/>
      <c r="I29" s="128" t="s">
        <v>80</v>
      </c>
      <c r="J29" s="128"/>
      <c r="K29" s="128"/>
      <c r="L29" s="130"/>
      <c r="M29" s="130"/>
      <c r="N29" s="130"/>
      <c r="O29" s="130"/>
      <c r="P29" s="130"/>
      <c r="Q29" s="128"/>
      <c r="R29" s="128" t="s">
        <v>9</v>
      </c>
      <c r="S29" s="130"/>
      <c r="T29" s="130"/>
      <c r="U29" s="130"/>
      <c r="V29" s="130"/>
      <c r="W29" s="130"/>
      <c r="X29" s="130"/>
      <c r="Y29" s="128" t="s">
        <v>16</v>
      </c>
      <c r="Z29" s="128"/>
      <c r="AA29" s="128"/>
      <c r="AB29" s="130"/>
      <c r="AC29" s="130"/>
      <c r="AD29" s="130"/>
      <c r="AE29" s="128"/>
      <c r="AF29" s="198"/>
      <c r="AG29" s="25">
        <f t="shared" si="0"/>
        <v>0</v>
      </c>
      <c r="AH29" s="35">
        <f t="shared" si="1"/>
        <v>1</v>
      </c>
      <c r="AI29" s="35">
        <f t="shared" si="2"/>
        <v>0</v>
      </c>
      <c r="AJ29" s="35">
        <f t="shared" si="3"/>
        <v>0</v>
      </c>
      <c r="AK29" s="35">
        <f t="shared" si="4"/>
        <v>0</v>
      </c>
      <c r="AL29" s="35">
        <f t="shared" si="5"/>
        <v>2</v>
      </c>
      <c r="AM29" s="139">
        <f t="shared" si="6"/>
        <v>0</v>
      </c>
      <c r="AN29" s="200">
        <f t="shared" si="7"/>
        <v>3</v>
      </c>
      <c r="AO29" s="6">
        <f>'November 23'!AK22</f>
        <v>4</v>
      </c>
    </row>
    <row r="30" spans="1:41">
      <c r="A30" s="70" t="s">
        <v>93</v>
      </c>
      <c r="B30" s="222"/>
      <c r="C30" s="223"/>
      <c r="D30" s="223"/>
      <c r="E30" s="221"/>
      <c r="F30" s="221"/>
      <c r="G30" s="221"/>
      <c r="H30" s="221"/>
      <c r="I30" s="223"/>
      <c r="J30" s="223"/>
      <c r="K30" s="223"/>
      <c r="L30" s="221"/>
      <c r="M30" s="221"/>
      <c r="N30" s="221"/>
      <c r="O30" s="221"/>
      <c r="P30" s="221"/>
      <c r="Q30" s="223"/>
      <c r="R30" s="223" t="s">
        <v>9</v>
      </c>
      <c r="S30" s="221"/>
      <c r="T30" s="221"/>
      <c r="U30" s="221"/>
      <c r="V30" s="221"/>
      <c r="W30" s="221"/>
      <c r="X30" s="221" t="s">
        <v>16</v>
      </c>
      <c r="Y30" s="223"/>
      <c r="Z30" s="223"/>
      <c r="AA30" s="223"/>
      <c r="AB30" s="221"/>
      <c r="AC30" s="221"/>
      <c r="AD30" s="221"/>
      <c r="AE30" s="223"/>
      <c r="AF30" s="224"/>
      <c r="AG30" s="25">
        <f t="shared" si="0"/>
        <v>0</v>
      </c>
      <c r="AH30" s="35">
        <f t="shared" si="1"/>
        <v>1</v>
      </c>
      <c r="AI30" s="35">
        <f t="shared" si="2"/>
        <v>0</v>
      </c>
      <c r="AJ30" s="35">
        <f t="shared" si="3"/>
        <v>0</v>
      </c>
      <c r="AK30" s="35">
        <f t="shared" si="4"/>
        <v>0</v>
      </c>
      <c r="AL30" s="35">
        <f t="shared" si="5"/>
        <v>1</v>
      </c>
      <c r="AM30" s="139">
        <f t="shared" si="6"/>
        <v>0</v>
      </c>
      <c r="AN30" s="200">
        <f t="shared" si="7"/>
        <v>2</v>
      </c>
      <c r="AO30" s="6">
        <f>AN30</f>
        <v>2</v>
      </c>
    </row>
    <row r="31" spans="1:41">
      <c r="A31" s="70" t="s">
        <v>58</v>
      </c>
      <c r="B31" s="126" t="s">
        <v>80</v>
      </c>
      <c r="C31" s="128" t="s">
        <v>80</v>
      </c>
      <c r="D31" s="128" t="s">
        <v>80</v>
      </c>
      <c r="E31" s="127"/>
      <c r="F31" s="127"/>
      <c r="G31" s="127"/>
      <c r="H31" s="130"/>
      <c r="I31" s="128" t="s">
        <v>8</v>
      </c>
      <c r="J31" s="128" t="s">
        <v>80</v>
      </c>
      <c r="K31" s="128"/>
      <c r="L31" s="127"/>
      <c r="M31" s="127"/>
      <c r="N31" s="127"/>
      <c r="O31" s="127"/>
      <c r="P31" s="127"/>
      <c r="Q31" s="128" t="s">
        <v>9</v>
      </c>
      <c r="R31" s="128"/>
      <c r="S31" s="127"/>
      <c r="T31" s="127"/>
      <c r="U31" s="127"/>
      <c r="V31" s="127"/>
      <c r="W31" s="127" t="s">
        <v>63</v>
      </c>
      <c r="X31" s="130"/>
      <c r="Y31" s="128"/>
      <c r="Z31" s="128" t="s">
        <v>80</v>
      </c>
      <c r="AA31" s="128" t="s">
        <v>80</v>
      </c>
      <c r="AB31" s="127" t="s">
        <v>80</v>
      </c>
      <c r="AC31" s="127" t="s">
        <v>80</v>
      </c>
      <c r="AD31" s="127" t="s">
        <v>80</v>
      </c>
      <c r="AE31" s="128" t="s">
        <v>80</v>
      </c>
      <c r="AF31" s="198" t="s">
        <v>80</v>
      </c>
      <c r="AG31" s="25">
        <f t="shared" si="0"/>
        <v>1</v>
      </c>
      <c r="AH31" s="35">
        <f t="shared" si="1"/>
        <v>0</v>
      </c>
      <c r="AI31" s="35">
        <f t="shared" si="2"/>
        <v>1</v>
      </c>
      <c r="AJ31" s="35">
        <f t="shared" si="3"/>
        <v>0</v>
      </c>
      <c r="AK31" s="35">
        <f t="shared" si="4"/>
        <v>0</v>
      </c>
      <c r="AL31" s="35">
        <f t="shared" si="5"/>
        <v>1</v>
      </c>
      <c r="AM31" s="139">
        <f t="shared" si="6"/>
        <v>0</v>
      </c>
      <c r="AN31" s="200">
        <f t="shared" si="7"/>
        <v>3</v>
      </c>
      <c r="AO31" s="6">
        <f>'November 23'!AK23</f>
        <v>4</v>
      </c>
    </row>
    <row r="32" spans="1:41">
      <c r="A32" s="71" t="s">
        <v>30</v>
      </c>
      <c r="B32" s="129" t="s">
        <v>80</v>
      </c>
      <c r="C32" s="128" t="s">
        <v>80</v>
      </c>
      <c r="D32" s="128" t="s">
        <v>80</v>
      </c>
      <c r="E32" s="130"/>
      <c r="F32" s="130"/>
      <c r="G32" s="127"/>
      <c r="H32" s="130"/>
      <c r="I32" s="128" t="s">
        <v>8</v>
      </c>
      <c r="J32" s="128" t="s">
        <v>80</v>
      </c>
      <c r="K32" s="128"/>
      <c r="L32" s="130"/>
      <c r="M32" s="130"/>
      <c r="N32" s="130"/>
      <c r="O32" s="130"/>
      <c r="P32" s="130"/>
      <c r="Q32" s="128" t="s">
        <v>9</v>
      </c>
      <c r="R32" s="128"/>
      <c r="S32" s="130"/>
      <c r="T32" s="130"/>
      <c r="U32" s="130"/>
      <c r="V32" s="130"/>
      <c r="W32" s="130" t="s">
        <v>63</v>
      </c>
      <c r="X32" s="130"/>
      <c r="Y32" s="128"/>
      <c r="Z32" s="128" t="s">
        <v>80</v>
      </c>
      <c r="AA32" s="128" t="s">
        <v>80</v>
      </c>
      <c r="AB32" s="130" t="s">
        <v>80</v>
      </c>
      <c r="AC32" s="130" t="s">
        <v>80</v>
      </c>
      <c r="AD32" s="130" t="s">
        <v>80</v>
      </c>
      <c r="AE32" s="128" t="s">
        <v>80</v>
      </c>
      <c r="AF32" s="198" t="s">
        <v>80</v>
      </c>
      <c r="AG32" s="25">
        <f t="shared" si="0"/>
        <v>1</v>
      </c>
      <c r="AH32" s="35">
        <f t="shared" si="1"/>
        <v>0</v>
      </c>
      <c r="AI32" s="35">
        <f t="shared" si="2"/>
        <v>1</v>
      </c>
      <c r="AJ32" s="35">
        <f t="shared" si="3"/>
        <v>0</v>
      </c>
      <c r="AK32" s="35">
        <f t="shared" si="4"/>
        <v>0</v>
      </c>
      <c r="AL32" s="35">
        <f t="shared" si="5"/>
        <v>1</v>
      </c>
      <c r="AM32" s="139">
        <f t="shared" si="6"/>
        <v>0</v>
      </c>
      <c r="AN32" s="200">
        <f t="shared" si="7"/>
        <v>3</v>
      </c>
      <c r="AO32" s="6">
        <f>'November 23'!AK24</f>
        <v>4</v>
      </c>
    </row>
    <row r="33" spans="1:41">
      <c r="A33" s="71" t="s">
        <v>31</v>
      </c>
      <c r="B33" s="129"/>
      <c r="C33" s="128"/>
      <c r="D33" s="128" t="s">
        <v>9</v>
      </c>
      <c r="E33" s="130"/>
      <c r="F33" s="130"/>
      <c r="G33" s="127"/>
      <c r="H33" s="130"/>
      <c r="I33" s="128"/>
      <c r="J33" s="128" t="s">
        <v>16</v>
      </c>
      <c r="K33" s="128"/>
      <c r="L33" s="130"/>
      <c r="M33" s="130"/>
      <c r="N33" s="130"/>
      <c r="O33" s="130"/>
      <c r="P33" s="130"/>
      <c r="Q33" s="128" t="s">
        <v>9</v>
      </c>
      <c r="R33" s="128"/>
      <c r="S33" s="130"/>
      <c r="T33" s="130"/>
      <c r="U33" s="130"/>
      <c r="V33" s="130"/>
      <c r="W33" s="130" t="s">
        <v>80</v>
      </c>
      <c r="X33" s="130" t="s">
        <v>80</v>
      </c>
      <c r="Y33" s="128" t="s">
        <v>80</v>
      </c>
      <c r="Z33" s="128" t="s">
        <v>80</v>
      </c>
      <c r="AA33" s="128" t="s">
        <v>80</v>
      </c>
      <c r="AB33" s="130" t="s">
        <v>80</v>
      </c>
      <c r="AC33" s="130"/>
      <c r="AD33" s="130"/>
      <c r="AE33" s="128" t="s">
        <v>9</v>
      </c>
      <c r="AF33" s="198" t="s">
        <v>80</v>
      </c>
      <c r="AG33" s="25">
        <f t="shared" si="0"/>
        <v>0</v>
      </c>
      <c r="AH33" s="35">
        <f t="shared" si="1"/>
        <v>1</v>
      </c>
      <c r="AI33" s="35">
        <f t="shared" si="2"/>
        <v>0</v>
      </c>
      <c r="AJ33" s="35">
        <f t="shared" si="3"/>
        <v>0</v>
      </c>
      <c r="AK33" s="35">
        <f t="shared" si="4"/>
        <v>0</v>
      </c>
      <c r="AL33" s="35">
        <f t="shared" si="5"/>
        <v>3</v>
      </c>
      <c r="AM33" s="139">
        <f t="shared" si="6"/>
        <v>0</v>
      </c>
      <c r="AN33" s="200">
        <f t="shared" si="7"/>
        <v>4</v>
      </c>
      <c r="AO33" s="6">
        <f>'November 23'!AK25</f>
        <v>4</v>
      </c>
    </row>
    <row r="34" spans="1:41">
      <c r="A34" s="70" t="s">
        <v>11</v>
      </c>
      <c r="B34" s="126"/>
      <c r="C34" s="128"/>
      <c r="D34" s="128" t="s">
        <v>9</v>
      </c>
      <c r="E34" s="127"/>
      <c r="F34" s="127"/>
      <c r="G34" s="127"/>
      <c r="H34" s="130"/>
      <c r="I34" s="128"/>
      <c r="J34" s="128" t="s">
        <v>16</v>
      </c>
      <c r="K34" s="128"/>
      <c r="L34" s="127"/>
      <c r="M34" s="127"/>
      <c r="N34" s="127"/>
      <c r="O34" s="127"/>
      <c r="P34" s="127"/>
      <c r="Q34" s="128" t="s">
        <v>9</v>
      </c>
      <c r="R34" s="128"/>
      <c r="S34" s="127"/>
      <c r="T34" s="127"/>
      <c r="U34" s="127"/>
      <c r="V34" s="127"/>
      <c r="W34" s="127" t="s">
        <v>80</v>
      </c>
      <c r="X34" s="130" t="s">
        <v>80</v>
      </c>
      <c r="Y34" s="128" t="s">
        <v>80</v>
      </c>
      <c r="Z34" s="128" t="s">
        <v>80</v>
      </c>
      <c r="AA34" s="128" t="s">
        <v>80</v>
      </c>
      <c r="AB34" s="127" t="s">
        <v>80</v>
      </c>
      <c r="AC34" s="127"/>
      <c r="AD34" s="127"/>
      <c r="AE34" s="128" t="s">
        <v>9</v>
      </c>
      <c r="AF34" s="198" t="s">
        <v>80</v>
      </c>
      <c r="AG34" s="25">
        <f t="shared" si="0"/>
        <v>0</v>
      </c>
      <c r="AH34" s="35">
        <f t="shared" si="1"/>
        <v>1</v>
      </c>
      <c r="AI34" s="35">
        <f t="shared" si="2"/>
        <v>0</v>
      </c>
      <c r="AJ34" s="35">
        <f t="shared" si="3"/>
        <v>0</v>
      </c>
      <c r="AK34" s="35">
        <f t="shared" si="4"/>
        <v>0</v>
      </c>
      <c r="AL34" s="35">
        <f t="shared" si="5"/>
        <v>3</v>
      </c>
      <c r="AM34" s="139">
        <f t="shared" si="6"/>
        <v>0</v>
      </c>
      <c r="AN34" s="200">
        <f t="shared" si="7"/>
        <v>4</v>
      </c>
      <c r="AO34" s="6">
        <f>'November 23'!AK26</f>
        <v>4</v>
      </c>
    </row>
    <row r="35" spans="1:41">
      <c r="A35" s="70" t="s">
        <v>47</v>
      </c>
      <c r="B35" s="129"/>
      <c r="C35" s="128"/>
      <c r="D35" s="128" t="s">
        <v>8</v>
      </c>
      <c r="E35" s="130" t="s">
        <v>63</v>
      </c>
      <c r="F35" s="130"/>
      <c r="G35" s="127"/>
      <c r="H35" s="130"/>
      <c r="I35" s="128" t="s">
        <v>80</v>
      </c>
      <c r="J35" s="128" t="s">
        <v>80</v>
      </c>
      <c r="K35" s="128" t="s">
        <v>80</v>
      </c>
      <c r="L35" s="130"/>
      <c r="M35" s="130"/>
      <c r="N35" s="130"/>
      <c r="O35" s="130"/>
      <c r="P35" s="130"/>
      <c r="Q35" s="128"/>
      <c r="R35" s="128" t="s">
        <v>9</v>
      </c>
      <c r="S35" s="130"/>
      <c r="T35" s="130"/>
      <c r="U35" s="130"/>
      <c r="V35" s="130"/>
      <c r="W35" s="130" t="s">
        <v>80</v>
      </c>
      <c r="X35" s="130" t="s">
        <v>80</v>
      </c>
      <c r="Y35" s="128" t="s">
        <v>80</v>
      </c>
      <c r="Z35" s="128" t="s">
        <v>80</v>
      </c>
      <c r="AA35" s="128" t="s">
        <v>80</v>
      </c>
      <c r="AB35" s="130"/>
      <c r="AC35" s="130"/>
      <c r="AD35" s="130"/>
      <c r="AE35" s="128"/>
      <c r="AF35" s="198" t="s">
        <v>9</v>
      </c>
      <c r="AG35" s="25">
        <f t="shared" ref="AG35:AG55" si="8">COUNTIFS(B35:AF35,"6.30")</f>
        <v>1</v>
      </c>
      <c r="AH35" s="35">
        <f t="shared" ref="AH35:AH55" si="9">COUNTIFS(B35:AF35,"7.00")</f>
        <v>0</v>
      </c>
      <c r="AI35" s="35">
        <f t="shared" ref="AI35:AI55" si="10">COUNTIFS(B35:AF35,"9.00")</f>
        <v>1</v>
      </c>
      <c r="AJ35" s="35">
        <f t="shared" ref="AJ35:AJ55" si="11">COUNTIFS(B35:AF35,"16.00")</f>
        <v>0</v>
      </c>
      <c r="AK35" s="35">
        <f t="shared" ref="AK35:AK55" si="12">COUNTIFS(B35:AF35,"10.00")</f>
        <v>0</v>
      </c>
      <c r="AL35" s="35">
        <f t="shared" ref="AL35:AL55" si="13">COUNTIFS(B35:AF35,"18.00")</f>
        <v>2</v>
      </c>
      <c r="AM35" s="139">
        <f t="shared" ref="AM35:AM55" si="14">COUNTIFS(B35:AF35,"22.00")</f>
        <v>0</v>
      </c>
      <c r="AN35" s="200">
        <f t="shared" ref="AN35:AN55" si="15">SUM(AG35:AM35)</f>
        <v>4</v>
      </c>
      <c r="AO35" s="6">
        <f>'November 23'!AK27</f>
        <v>4</v>
      </c>
    </row>
    <row r="36" spans="1:41">
      <c r="A36" s="70" t="s">
        <v>90</v>
      </c>
      <c r="B36" s="222"/>
      <c r="C36" s="223"/>
      <c r="D36" s="223"/>
      <c r="E36" s="221" t="s">
        <v>63</v>
      </c>
      <c r="F36" s="221"/>
      <c r="G36" s="221"/>
      <c r="H36" s="221"/>
      <c r="I36" s="223" t="s">
        <v>80</v>
      </c>
      <c r="J36" s="223" t="s">
        <v>80</v>
      </c>
      <c r="K36" s="223" t="s">
        <v>80</v>
      </c>
      <c r="L36" s="221"/>
      <c r="M36" s="221"/>
      <c r="N36" s="221"/>
      <c r="O36" s="221"/>
      <c r="P36" s="221"/>
      <c r="Q36" s="223"/>
      <c r="R36" s="223" t="s">
        <v>9</v>
      </c>
      <c r="S36" s="221"/>
      <c r="T36" s="221"/>
      <c r="U36" s="221"/>
      <c r="V36" s="221"/>
      <c r="W36" s="221" t="s">
        <v>80</v>
      </c>
      <c r="X36" s="221" t="s">
        <v>80</v>
      </c>
      <c r="Y36" s="223" t="s">
        <v>80</v>
      </c>
      <c r="Z36" s="223" t="s">
        <v>80</v>
      </c>
      <c r="AA36" s="223" t="s">
        <v>80</v>
      </c>
      <c r="AB36" s="221"/>
      <c r="AC36" s="221"/>
      <c r="AD36" s="221"/>
      <c r="AE36" s="223"/>
      <c r="AF36" s="224" t="s">
        <v>9</v>
      </c>
      <c r="AG36" s="25">
        <f t="shared" si="8"/>
        <v>1</v>
      </c>
      <c r="AH36" s="35">
        <f t="shared" si="9"/>
        <v>0</v>
      </c>
      <c r="AI36" s="35">
        <f t="shared" si="10"/>
        <v>0</v>
      </c>
      <c r="AJ36" s="35">
        <f t="shared" si="11"/>
        <v>0</v>
      </c>
      <c r="AK36" s="35">
        <f t="shared" si="12"/>
        <v>0</v>
      </c>
      <c r="AL36" s="35">
        <f t="shared" si="13"/>
        <v>2</v>
      </c>
      <c r="AM36" s="139">
        <f t="shared" si="14"/>
        <v>0</v>
      </c>
      <c r="AN36" s="200">
        <f t="shared" si="15"/>
        <v>3</v>
      </c>
      <c r="AO36" s="6">
        <f>AN36</f>
        <v>3</v>
      </c>
    </row>
    <row r="37" spans="1:41">
      <c r="A37" s="70" t="s">
        <v>75</v>
      </c>
      <c r="B37" s="129"/>
      <c r="C37" s="128"/>
      <c r="D37" s="128" t="s">
        <v>80</v>
      </c>
      <c r="E37" s="130" t="s">
        <v>63</v>
      </c>
      <c r="F37" s="130"/>
      <c r="G37" s="127"/>
      <c r="H37" s="130"/>
      <c r="I37" s="128" t="s">
        <v>80</v>
      </c>
      <c r="J37" s="128" t="s">
        <v>80</v>
      </c>
      <c r="K37" s="128" t="s">
        <v>80</v>
      </c>
      <c r="L37" s="130"/>
      <c r="M37" s="130"/>
      <c r="N37" s="130"/>
      <c r="O37" s="130"/>
      <c r="P37" s="130"/>
      <c r="Q37" s="128"/>
      <c r="R37" s="128"/>
      <c r="S37" s="130"/>
      <c r="T37" s="130"/>
      <c r="U37" s="130"/>
      <c r="V37" s="130"/>
      <c r="W37" s="130"/>
      <c r="X37" s="130"/>
      <c r="Y37" s="128" t="s">
        <v>18</v>
      </c>
      <c r="Z37" s="128"/>
      <c r="AA37" s="128" t="s">
        <v>80</v>
      </c>
      <c r="AB37" s="130"/>
      <c r="AC37" s="130"/>
      <c r="AD37" s="130"/>
      <c r="AE37" s="128"/>
      <c r="AF37" s="198" t="s">
        <v>9</v>
      </c>
      <c r="AG37" s="25">
        <f t="shared" si="8"/>
        <v>1</v>
      </c>
      <c r="AH37" s="35">
        <f t="shared" si="9"/>
        <v>0</v>
      </c>
      <c r="AI37" s="35">
        <f t="shared" si="10"/>
        <v>0</v>
      </c>
      <c r="AJ37" s="35">
        <f t="shared" si="11"/>
        <v>0</v>
      </c>
      <c r="AK37" s="35">
        <f t="shared" si="12"/>
        <v>0</v>
      </c>
      <c r="AL37" s="35">
        <f t="shared" si="13"/>
        <v>1</v>
      </c>
      <c r="AM37" s="139">
        <f t="shared" si="14"/>
        <v>1</v>
      </c>
      <c r="AN37" s="200">
        <f t="shared" si="15"/>
        <v>3</v>
      </c>
      <c r="AO37" s="6">
        <f>'November 23'!AK28</f>
        <v>4</v>
      </c>
    </row>
    <row r="38" spans="1:41">
      <c r="A38" s="70" t="s">
        <v>59</v>
      </c>
      <c r="B38" s="129"/>
      <c r="C38" s="128" t="s">
        <v>80</v>
      </c>
      <c r="D38" s="128" t="s">
        <v>80</v>
      </c>
      <c r="E38" s="130"/>
      <c r="F38" s="130"/>
      <c r="G38" s="127"/>
      <c r="H38" s="130"/>
      <c r="I38" s="128"/>
      <c r="J38" s="128"/>
      <c r="K38" s="128" t="s">
        <v>80</v>
      </c>
      <c r="L38" s="130"/>
      <c r="M38" s="130"/>
      <c r="N38" s="130"/>
      <c r="O38" s="130"/>
      <c r="P38" s="130"/>
      <c r="Q38" s="128" t="s">
        <v>9</v>
      </c>
      <c r="R38" s="128" t="s">
        <v>80</v>
      </c>
      <c r="S38" s="130"/>
      <c r="T38" s="130"/>
      <c r="U38" s="130"/>
      <c r="V38" s="130"/>
      <c r="W38" s="130"/>
      <c r="X38" s="130" t="s">
        <v>16</v>
      </c>
      <c r="Y38" s="128" t="s">
        <v>17</v>
      </c>
      <c r="Z38" s="128" t="s">
        <v>80</v>
      </c>
      <c r="AA38" s="128" t="s">
        <v>80</v>
      </c>
      <c r="AB38" s="130"/>
      <c r="AC38" s="130"/>
      <c r="AD38" s="130"/>
      <c r="AE38" s="128"/>
      <c r="AF38" s="198" t="s">
        <v>80</v>
      </c>
      <c r="AG38" s="25">
        <f t="shared" si="8"/>
        <v>0</v>
      </c>
      <c r="AH38" s="35">
        <f t="shared" si="9"/>
        <v>1</v>
      </c>
      <c r="AI38" s="35">
        <f t="shared" si="10"/>
        <v>0</v>
      </c>
      <c r="AJ38" s="35">
        <f t="shared" si="11"/>
        <v>1</v>
      </c>
      <c r="AK38" s="35">
        <f t="shared" si="12"/>
        <v>0</v>
      </c>
      <c r="AL38" s="35">
        <f t="shared" si="13"/>
        <v>1</v>
      </c>
      <c r="AM38" s="139">
        <f t="shared" si="14"/>
        <v>0</v>
      </c>
      <c r="AN38" s="200">
        <f t="shared" si="15"/>
        <v>3</v>
      </c>
      <c r="AO38" s="6">
        <f>'November 23'!AK29</f>
        <v>4</v>
      </c>
    </row>
    <row r="39" spans="1:41">
      <c r="A39" s="71" t="s">
        <v>32</v>
      </c>
      <c r="B39" s="129"/>
      <c r="C39" s="128"/>
      <c r="D39" s="128"/>
      <c r="E39" s="130"/>
      <c r="F39" s="130"/>
      <c r="G39" s="127"/>
      <c r="H39" s="130"/>
      <c r="I39" s="128" t="s">
        <v>80</v>
      </c>
      <c r="J39" s="128" t="s">
        <v>8</v>
      </c>
      <c r="K39" s="128"/>
      <c r="L39" s="130"/>
      <c r="M39" s="130"/>
      <c r="N39" s="130"/>
      <c r="O39" s="130"/>
      <c r="P39" s="130"/>
      <c r="Q39" s="128"/>
      <c r="R39" s="128"/>
      <c r="S39" s="130"/>
      <c r="T39" s="130"/>
      <c r="U39" s="130"/>
      <c r="V39" s="130"/>
      <c r="W39" s="130" t="s">
        <v>63</v>
      </c>
      <c r="X39" s="130"/>
      <c r="Y39" s="128" t="s">
        <v>80</v>
      </c>
      <c r="Z39" s="128" t="s">
        <v>80</v>
      </c>
      <c r="AA39" s="128"/>
      <c r="AB39" s="130"/>
      <c r="AC39" s="130"/>
      <c r="AD39" s="130"/>
      <c r="AE39" s="128" t="s">
        <v>9</v>
      </c>
      <c r="AF39" s="198" t="s">
        <v>80</v>
      </c>
      <c r="AG39" s="25">
        <f t="shared" si="8"/>
        <v>1</v>
      </c>
      <c r="AH39" s="35">
        <f t="shared" si="9"/>
        <v>0</v>
      </c>
      <c r="AI39" s="35">
        <f t="shared" si="10"/>
        <v>1</v>
      </c>
      <c r="AJ39" s="35">
        <f t="shared" si="11"/>
        <v>0</v>
      </c>
      <c r="AK39" s="35">
        <f t="shared" si="12"/>
        <v>0</v>
      </c>
      <c r="AL39" s="35">
        <f t="shared" si="13"/>
        <v>1</v>
      </c>
      <c r="AM39" s="139">
        <f t="shared" si="14"/>
        <v>0</v>
      </c>
      <c r="AN39" s="200">
        <f t="shared" si="15"/>
        <v>3</v>
      </c>
      <c r="AO39" s="6">
        <f>'November 23'!AK30</f>
        <v>4</v>
      </c>
    </row>
    <row r="40" spans="1:41">
      <c r="A40" s="70" t="s">
        <v>12</v>
      </c>
      <c r="B40" s="129"/>
      <c r="C40" s="128"/>
      <c r="D40" s="128"/>
      <c r="E40" s="130"/>
      <c r="F40" s="130"/>
      <c r="G40" s="127"/>
      <c r="H40" s="130"/>
      <c r="I40" s="128" t="s">
        <v>80</v>
      </c>
      <c r="J40" s="128" t="s">
        <v>8</v>
      </c>
      <c r="K40" s="128"/>
      <c r="L40" s="130"/>
      <c r="M40" s="130"/>
      <c r="N40" s="130"/>
      <c r="O40" s="130"/>
      <c r="P40" s="130"/>
      <c r="Q40" s="128"/>
      <c r="R40" s="128"/>
      <c r="S40" s="130"/>
      <c r="T40" s="130"/>
      <c r="U40" s="130"/>
      <c r="V40" s="130"/>
      <c r="W40" s="130" t="s">
        <v>63</v>
      </c>
      <c r="X40" s="130"/>
      <c r="Y40" s="216" t="s">
        <v>21</v>
      </c>
      <c r="Z40" s="128" t="s">
        <v>80</v>
      </c>
      <c r="AA40" s="128"/>
      <c r="AB40" s="130"/>
      <c r="AC40" s="130"/>
      <c r="AD40" s="130"/>
      <c r="AE40" s="128"/>
      <c r="AF40" s="198" t="s">
        <v>80</v>
      </c>
      <c r="AG40" s="25">
        <f t="shared" si="8"/>
        <v>1</v>
      </c>
      <c r="AH40" s="35">
        <f t="shared" si="9"/>
        <v>0</v>
      </c>
      <c r="AI40" s="35">
        <f t="shared" si="10"/>
        <v>1</v>
      </c>
      <c r="AJ40" s="35">
        <f t="shared" si="11"/>
        <v>0</v>
      </c>
      <c r="AK40" s="35">
        <f t="shared" si="12"/>
        <v>1</v>
      </c>
      <c r="AL40" s="35">
        <f t="shared" si="13"/>
        <v>0</v>
      </c>
      <c r="AM40" s="139">
        <f t="shared" si="14"/>
        <v>0</v>
      </c>
      <c r="AN40" s="200">
        <f t="shared" si="15"/>
        <v>3</v>
      </c>
      <c r="AO40" s="6">
        <f>'November 23'!AK31</f>
        <v>4</v>
      </c>
    </row>
    <row r="41" spans="1:41">
      <c r="A41" s="70" t="s">
        <v>60</v>
      </c>
      <c r="B41" s="129"/>
      <c r="C41" s="128"/>
      <c r="D41" s="128" t="s">
        <v>80</v>
      </c>
      <c r="E41" s="130"/>
      <c r="F41" s="130"/>
      <c r="G41" s="127"/>
      <c r="H41" s="130"/>
      <c r="I41" s="128" t="s">
        <v>8</v>
      </c>
      <c r="J41" s="128" t="s">
        <v>80</v>
      </c>
      <c r="K41" s="128"/>
      <c r="L41" s="130"/>
      <c r="M41" s="130"/>
      <c r="N41" s="130"/>
      <c r="O41" s="130"/>
      <c r="P41" s="130"/>
      <c r="Q41" s="128" t="s">
        <v>16</v>
      </c>
      <c r="R41" s="128" t="s">
        <v>80</v>
      </c>
      <c r="S41" s="130"/>
      <c r="T41" s="130"/>
      <c r="U41" s="130"/>
      <c r="V41" s="130"/>
      <c r="W41" s="130"/>
      <c r="X41" s="130"/>
      <c r="Y41" s="128" t="s">
        <v>18</v>
      </c>
      <c r="Z41" s="128"/>
      <c r="AA41" s="128" t="s">
        <v>80</v>
      </c>
      <c r="AB41" s="130"/>
      <c r="AC41" s="130"/>
      <c r="AD41" s="130"/>
      <c r="AE41" s="128"/>
      <c r="AF41" s="198"/>
      <c r="AG41" s="25">
        <f t="shared" si="8"/>
        <v>0</v>
      </c>
      <c r="AH41" s="35">
        <f t="shared" si="9"/>
        <v>1</v>
      </c>
      <c r="AI41" s="35">
        <f t="shared" si="10"/>
        <v>1</v>
      </c>
      <c r="AJ41" s="35">
        <f t="shared" si="11"/>
        <v>0</v>
      </c>
      <c r="AK41" s="35">
        <f t="shared" si="12"/>
        <v>0</v>
      </c>
      <c r="AL41" s="35">
        <f t="shared" si="13"/>
        <v>0</v>
      </c>
      <c r="AM41" s="139">
        <f t="shared" si="14"/>
        <v>1</v>
      </c>
      <c r="AN41" s="200">
        <f t="shared" si="15"/>
        <v>3</v>
      </c>
      <c r="AO41" s="6">
        <f>'November 23'!AK32</f>
        <v>4</v>
      </c>
    </row>
    <row r="42" spans="1:41">
      <c r="A42" s="70" t="s">
        <v>40</v>
      </c>
      <c r="B42" s="126"/>
      <c r="C42" s="128" t="s">
        <v>80</v>
      </c>
      <c r="D42" s="128"/>
      <c r="E42" s="127"/>
      <c r="F42" s="127"/>
      <c r="G42" s="127"/>
      <c r="H42" s="130"/>
      <c r="I42" s="128" t="s">
        <v>8</v>
      </c>
      <c r="J42" s="128" t="s">
        <v>80</v>
      </c>
      <c r="K42" s="128"/>
      <c r="L42" s="127"/>
      <c r="M42" s="127"/>
      <c r="N42" s="127"/>
      <c r="O42" s="127"/>
      <c r="P42" s="127"/>
      <c r="Q42" s="128" t="s">
        <v>80</v>
      </c>
      <c r="R42" s="128"/>
      <c r="S42" s="127" t="s">
        <v>63</v>
      </c>
      <c r="T42" s="127"/>
      <c r="U42" s="127"/>
      <c r="V42" s="127"/>
      <c r="W42" s="127"/>
      <c r="X42" s="130" t="s">
        <v>80</v>
      </c>
      <c r="Y42" s="128" t="s">
        <v>17</v>
      </c>
      <c r="Z42" s="128"/>
      <c r="AA42" s="128"/>
      <c r="AB42" s="127"/>
      <c r="AC42" s="127"/>
      <c r="AD42" s="127"/>
      <c r="AE42" s="128" t="s">
        <v>80</v>
      </c>
      <c r="AF42" s="198"/>
      <c r="AG42" s="25">
        <f t="shared" si="8"/>
        <v>1</v>
      </c>
      <c r="AH42" s="35">
        <f t="shared" si="9"/>
        <v>0</v>
      </c>
      <c r="AI42" s="35">
        <f t="shared" si="10"/>
        <v>1</v>
      </c>
      <c r="AJ42" s="35">
        <f t="shared" si="11"/>
        <v>1</v>
      </c>
      <c r="AK42" s="35">
        <f t="shared" si="12"/>
        <v>0</v>
      </c>
      <c r="AL42" s="35">
        <f t="shared" si="13"/>
        <v>0</v>
      </c>
      <c r="AM42" s="139">
        <f t="shared" si="14"/>
        <v>0</v>
      </c>
      <c r="AN42" s="200">
        <f t="shared" si="15"/>
        <v>3</v>
      </c>
      <c r="AO42" s="6">
        <f>'November 23'!AK33</f>
        <v>4</v>
      </c>
    </row>
    <row r="43" spans="1:41">
      <c r="A43" s="70" t="s">
        <v>44</v>
      </c>
      <c r="B43" s="129"/>
      <c r="C43" s="128"/>
      <c r="D43" s="128" t="s">
        <v>8</v>
      </c>
      <c r="E43" s="130"/>
      <c r="F43" s="130"/>
      <c r="G43" s="127"/>
      <c r="H43" s="130"/>
      <c r="I43" s="128"/>
      <c r="J43" s="128"/>
      <c r="K43" s="128" t="s">
        <v>8</v>
      </c>
      <c r="L43" s="130"/>
      <c r="M43" s="130"/>
      <c r="N43" s="130"/>
      <c r="O43" s="130"/>
      <c r="P43" s="130" t="s">
        <v>63</v>
      </c>
      <c r="Q43" s="128"/>
      <c r="R43" s="128"/>
      <c r="S43" s="130"/>
      <c r="T43" s="130"/>
      <c r="U43" s="130"/>
      <c r="V43" s="130"/>
      <c r="W43" s="130"/>
      <c r="X43" s="130"/>
      <c r="Y43" s="128"/>
      <c r="Z43" s="128"/>
      <c r="AA43" s="128"/>
      <c r="AB43" s="130"/>
      <c r="AC43" s="130"/>
      <c r="AD43" s="130"/>
      <c r="AE43" s="128"/>
      <c r="AF43" s="198" t="s">
        <v>8</v>
      </c>
      <c r="AG43" s="25">
        <f t="shared" si="8"/>
        <v>1</v>
      </c>
      <c r="AH43" s="35">
        <f t="shared" si="9"/>
        <v>0</v>
      </c>
      <c r="AI43" s="35">
        <f t="shared" si="10"/>
        <v>3</v>
      </c>
      <c r="AJ43" s="35">
        <f t="shared" si="11"/>
        <v>0</v>
      </c>
      <c r="AK43" s="35">
        <f t="shared" si="12"/>
        <v>0</v>
      </c>
      <c r="AL43" s="35">
        <f t="shared" si="13"/>
        <v>0</v>
      </c>
      <c r="AM43" s="139">
        <f t="shared" si="14"/>
        <v>0</v>
      </c>
      <c r="AN43" s="200">
        <f t="shared" si="15"/>
        <v>4</v>
      </c>
      <c r="AO43" s="6">
        <f>'November 23'!AK34</f>
        <v>4</v>
      </c>
    </row>
    <row r="44" spans="1:41">
      <c r="A44" s="70" t="s">
        <v>86</v>
      </c>
      <c r="B44" s="222"/>
      <c r="C44" s="223"/>
      <c r="D44" s="223"/>
      <c r="E44" s="221"/>
      <c r="F44" s="221"/>
      <c r="G44" s="221"/>
      <c r="H44" s="221"/>
      <c r="I44" s="223"/>
      <c r="J44" s="223" t="s">
        <v>9</v>
      </c>
      <c r="K44" s="223"/>
      <c r="L44" s="221"/>
      <c r="M44" s="221"/>
      <c r="N44" s="221"/>
      <c r="O44" s="221"/>
      <c r="P44" s="221"/>
      <c r="Q44" s="223"/>
      <c r="R44" s="223"/>
      <c r="S44" s="221"/>
      <c r="T44" s="221"/>
      <c r="U44" s="221"/>
      <c r="V44" s="221"/>
      <c r="W44" s="221"/>
      <c r="X44" s="221"/>
      <c r="Y44" s="223" t="s">
        <v>16</v>
      </c>
      <c r="Z44" s="223"/>
      <c r="AA44" s="223"/>
      <c r="AB44" s="221"/>
      <c r="AC44" s="221"/>
      <c r="AD44" s="221"/>
      <c r="AE44" s="223"/>
      <c r="AF44" s="224" t="s">
        <v>8</v>
      </c>
      <c r="AG44" s="25">
        <f t="shared" si="8"/>
        <v>0</v>
      </c>
      <c r="AH44" s="35">
        <f t="shared" si="9"/>
        <v>1</v>
      </c>
      <c r="AI44" s="35">
        <f t="shared" si="10"/>
        <v>1</v>
      </c>
      <c r="AJ44" s="35">
        <f t="shared" si="11"/>
        <v>0</v>
      </c>
      <c r="AK44" s="35">
        <f t="shared" si="12"/>
        <v>0</v>
      </c>
      <c r="AL44" s="35">
        <f t="shared" si="13"/>
        <v>1</v>
      </c>
      <c r="AM44" s="139">
        <f t="shared" si="14"/>
        <v>0</v>
      </c>
      <c r="AN44" s="200">
        <f t="shared" si="15"/>
        <v>3</v>
      </c>
      <c r="AO44" s="6">
        <f>AN44</f>
        <v>3</v>
      </c>
    </row>
    <row r="45" spans="1:41">
      <c r="A45" s="71" t="s">
        <v>65</v>
      </c>
      <c r="B45" s="126"/>
      <c r="C45" s="128"/>
      <c r="D45" s="128"/>
      <c r="E45" s="127"/>
      <c r="F45" s="127"/>
      <c r="G45" s="127"/>
      <c r="H45" s="130"/>
      <c r="I45" s="128"/>
      <c r="J45" s="128"/>
      <c r="K45" s="128" t="s">
        <v>8</v>
      </c>
      <c r="L45" s="127"/>
      <c r="M45" s="127"/>
      <c r="N45" s="127"/>
      <c r="O45" s="127"/>
      <c r="P45" s="127"/>
      <c r="Q45" s="128" t="s">
        <v>16</v>
      </c>
      <c r="R45" s="128"/>
      <c r="S45" s="127"/>
      <c r="T45" s="127"/>
      <c r="U45" s="127"/>
      <c r="V45" s="127"/>
      <c r="W45" s="127"/>
      <c r="X45" s="130"/>
      <c r="Y45" s="128" t="s">
        <v>17</v>
      </c>
      <c r="Z45" s="128"/>
      <c r="AA45" s="128"/>
      <c r="AB45" s="127"/>
      <c r="AC45" s="127"/>
      <c r="AD45" s="127"/>
      <c r="AE45" s="128"/>
      <c r="AF45" s="198"/>
      <c r="AG45" s="25">
        <f t="shared" si="8"/>
        <v>0</v>
      </c>
      <c r="AH45" s="35">
        <f t="shared" si="9"/>
        <v>1</v>
      </c>
      <c r="AI45" s="35">
        <f t="shared" si="10"/>
        <v>1</v>
      </c>
      <c r="AJ45" s="35">
        <f t="shared" si="11"/>
        <v>1</v>
      </c>
      <c r="AK45" s="35">
        <f t="shared" si="12"/>
        <v>0</v>
      </c>
      <c r="AL45" s="35">
        <f t="shared" si="13"/>
        <v>0</v>
      </c>
      <c r="AM45" s="139">
        <f t="shared" si="14"/>
        <v>0</v>
      </c>
      <c r="AN45" s="200">
        <f t="shared" si="15"/>
        <v>3</v>
      </c>
      <c r="AO45" s="6">
        <f>'November 23'!AK35</f>
        <v>4</v>
      </c>
    </row>
    <row r="46" spans="1:41">
      <c r="A46" s="70" t="s">
        <v>94</v>
      </c>
      <c r="B46" s="222"/>
      <c r="C46" s="223"/>
      <c r="D46" s="223"/>
      <c r="E46" s="221"/>
      <c r="F46" s="221"/>
      <c r="G46" s="221"/>
      <c r="H46" s="221"/>
      <c r="I46" s="223" t="s">
        <v>8</v>
      </c>
      <c r="J46" s="223"/>
      <c r="K46" s="223"/>
      <c r="L46" s="221"/>
      <c r="M46" s="221"/>
      <c r="N46" s="221"/>
      <c r="O46" s="221"/>
      <c r="P46" s="221"/>
      <c r="Q46" s="223" t="s">
        <v>16</v>
      </c>
      <c r="R46" s="223"/>
      <c r="S46" s="221"/>
      <c r="T46" s="221"/>
      <c r="U46" s="221"/>
      <c r="V46" s="221"/>
      <c r="W46" s="221"/>
      <c r="X46" s="221"/>
      <c r="Y46" s="223"/>
      <c r="Z46" s="223"/>
      <c r="AA46" s="223"/>
      <c r="AB46" s="221"/>
      <c r="AC46" s="221"/>
      <c r="AD46" s="221"/>
      <c r="AE46" s="223"/>
      <c r="AF46" s="224" t="s">
        <v>8</v>
      </c>
      <c r="AG46" s="25">
        <f t="shared" si="8"/>
        <v>0</v>
      </c>
      <c r="AH46" s="35">
        <f t="shared" si="9"/>
        <v>1</v>
      </c>
      <c r="AI46" s="35">
        <f t="shared" si="10"/>
        <v>2</v>
      </c>
      <c r="AJ46" s="35">
        <f t="shared" si="11"/>
        <v>0</v>
      </c>
      <c r="AK46" s="35">
        <f t="shared" si="12"/>
        <v>0</v>
      </c>
      <c r="AL46" s="35">
        <f t="shared" si="13"/>
        <v>0</v>
      </c>
      <c r="AM46" s="139">
        <f t="shared" si="14"/>
        <v>0</v>
      </c>
      <c r="AN46" s="200">
        <f t="shared" si="15"/>
        <v>3</v>
      </c>
      <c r="AO46" s="6">
        <f>AN46</f>
        <v>3</v>
      </c>
    </row>
    <row r="47" spans="1:41">
      <c r="A47" s="70" t="s">
        <v>45</v>
      </c>
      <c r="B47" s="222"/>
      <c r="C47" s="223"/>
      <c r="D47" s="223" t="s">
        <v>8</v>
      </c>
      <c r="E47" s="221"/>
      <c r="F47" s="221"/>
      <c r="G47" s="221"/>
      <c r="H47" s="221"/>
      <c r="I47" s="223"/>
      <c r="J47" s="223"/>
      <c r="K47" s="223" t="s">
        <v>8</v>
      </c>
      <c r="L47" s="221"/>
      <c r="M47" s="221"/>
      <c r="N47" s="221"/>
      <c r="O47" s="221"/>
      <c r="P47" s="221"/>
      <c r="Q47" s="223"/>
      <c r="R47" s="223"/>
      <c r="S47" s="221" t="s">
        <v>63</v>
      </c>
      <c r="T47" s="221"/>
      <c r="U47" s="221"/>
      <c r="V47" s="221"/>
      <c r="W47" s="221"/>
      <c r="X47" s="225"/>
      <c r="Y47" s="223"/>
      <c r="Z47" s="223"/>
      <c r="AA47" s="223"/>
      <c r="AB47" s="221"/>
      <c r="AC47" s="221"/>
      <c r="AD47" s="221"/>
      <c r="AE47" s="223"/>
      <c r="AF47" s="224" t="s">
        <v>8</v>
      </c>
      <c r="AG47" s="25">
        <f t="shared" si="8"/>
        <v>1</v>
      </c>
      <c r="AH47" s="35">
        <f t="shared" si="9"/>
        <v>0</v>
      </c>
      <c r="AI47" s="35">
        <f t="shared" si="10"/>
        <v>3</v>
      </c>
      <c r="AJ47" s="35">
        <f t="shared" si="11"/>
        <v>0</v>
      </c>
      <c r="AK47" s="35">
        <f t="shared" si="12"/>
        <v>0</v>
      </c>
      <c r="AL47" s="35">
        <f t="shared" si="13"/>
        <v>0</v>
      </c>
      <c r="AM47" s="139">
        <f t="shared" si="14"/>
        <v>0</v>
      </c>
      <c r="AN47" s="200">
        <f t="shared" si="15"/>
        <v>4</v>
      </c>
      <c r="AO47" s="6">
        <f>'November 23'!AK36</f>
        <v>4</v>
      </c>
    </row>
    <row r="48" spans="1:41">
      <c r="A48" s="70" t="s">
        <v>95</v>
      </c>
      <c r="B48" s="222"/>
      <c r="C48" s="223"/>
      <c r="D48" s="223"/>
      <c r="E48" s="221"/>
      <c r="F48" s="221"/>
      <c r="G48" s="221"/>
      <c r="H48" s="221"/>
      <c r="I48" s="223"/>
      <c r="J48" s="223"/>
      <c r="K48" s="223" t="s">
        <v>8</v>
      </c>
      <c r="L48" s="221"/>
      <c r="M48" s="221"/>
      <c r="N48" s="221"/>
      <c r="O48" s="221"/>
      <c r="P48" s="221"/>
      <c r="Q48" s="223"/>
      <c r="R48" s="223"/>
      <c r="S48" s="221" t="s">
        <v>63</v>
      </c>
      <c r="T48" s="221"/>
      <c r="U48" s="221"/>
      <c r="V48" s="221"/>
      <c r="W48" s="221"/>
      <c r="X48" s="221"/>
      <c r="Y48" s="223"/>
      <c r="Z48" s="223"/>
      <c r="AA48" s="223"/>
      <c r="AB48" s="221"/>
      <c r="AC48" s="221"/>
      <c r="AD48" s="221"/>
      <c r="AE48" s="223"/>
      <c r="AF48" s="224" t="s">
        <v>8</v>
      </c>
      <c r="AG48" s="25">
        <f t="shared" si="8"/>
        <v>1</v>
      </c>
      <c r="AH48" s="35">
        <f t="shared" si="9"/>
        <v>0</v>
      </c>
      <c r="AI48" s="35">
        <f t="shared" si="10"/>
        <v>2</v>
      </c>
      <c r="AJ48" s="35">
        <f t="shared" si="11"/>
        <v>0</v>
      </c>
      <c r="AK48" s="35">
        <f t="shared" si="12"/>
        <v>0</v>
      </c>
      <c r="AL48" s="35">
        <f t="shared" si="13"/>
        <v>0</v>
      </c>
      <c r="AM48" s="139">
        <f t="shared" si="14"/>
        <v>0</v>
      </c>
      <c r="AN48" s="200">
        <f t="shared" si="15"/>
        <v>3</v>
      </c>
      <c r="AO48" s="6">
        <f>AN48</f>
        <v>3</v>
      </c>
    </row>
    <row r="49" spans="1:41">
      <c r="A49" s="70" t="s">
        <v>61</v>
      </c>
      <c r="B49" s="222"/>
      <c r="C49" s="223"/>
      <c r="D49" s="223" t="s">
        <v>80</v>
      </c>
      <c r="E49" s="221" t="s">
        <v>63</v>
      </c>
      <c r="F49" s="221"/>
      <c r="G49" s="221"/>
      <c r="H49" s="221"/>
      <c r="I49" s="223"/>
      <c r="J49" s="223"/>
      <c r="K49" s="223" t="s">
        <v>9</v>
      </c>
      <c r="L49" s="221"/>
      <c r="M49" s="221"/>
      <c r="N49" s="221"/>
      <c r="O49" s="221"/>
      <c r="P49" s="221"/>
      <c r="Q49" s="223"/>
      <c r="R49" s="223"/>
      <c r="S49" s="221"/>
      <c r="T49" s="221"/>
      <c r="U49" s="221"/>
      <c r="V49" s="221"/>
      <c r="W49" s="221"/>
      <c r="X49" s="225"/>
      <c r="Y49" s="223" t="s">
        <v>17</v>
      </c>
      <c r="Z49" s="223"/>
      <c r="AA49" s="223" t="s">
        <v>80</v>
      </c>
      <c r="AB49" s="221"/>
      <c r="AC49" s="221"/>
      <c r="AD49" s="221"/>
      <c r="AE49" s="223"/>
      <c r="AF49" s="224"/>
      <c r="AG49" s="25">
        <f t="shared" si="8"/>
        <v>1</v>
      </c>
      <c r="AH49" s="35">
        <f t="shared" si="9"/>
        <v>0</v>
      </c>
      <c r="AI49" s="35">
        <f t="shared" si="10"/>
        <v>0</v>
      </c>
      <c r="AJ49" s="35">
        <f t="shared" si="11"/>
        <v>1</v>
      </c>
      <c r="AK49" s="35">
        <f t="shared" si="12"/>
        <v>0</v>
      </c>
      <c r="AL49" s="35">
        <f t="shared" si="13"/>
        <v>1</v>
      </c>
      <c r="AM49" s="139">
        <f t="shared" si="14"/>
        <v>0</v>
      </c>
      <c r="AN49" s="200">
        <f t="shared" si="15"/>
        <v>3</v>
      </c>
      <c r="AO49" s="6">
        <f>'November 23'!AK37</f>
        <v>4</v>
      </c>
    </row>
    <row r="50" spans="1:41">
      <c r="A50" s="70" t="s">
        <v>43</v>
      </c>
      <c r="B50" s="222"/>
      <c r="C50" s="223"/>
      <c r="D50" s="223" t="s">
        <v>8</v>
      </c>
      <c r="E50" s="221"/>
      <c r="F50" s="221"/>
      <c r="G50" s="221"/>
      <c r="H50" s="221"/>
      <c r="I50" s="223" t="s">
        <v>80</v>
      </c>
      <c r="J50" s="223" t="s">
        <v>9</v>
      </c>
      <c r="K50" s="223"/>
      <c r="L50" s="221"/>
      <c r="M50" s="221"/>
      <c r="N50" s="221"/>
      <c r="O50" s="221"/>
      <c r="P50" s="221" t="s">
        <v>63</v>
      </c>
      <c r="Q50" s="223"/>
      <c r="R50" s="223"/>
      <c r="S50" s="221"/>
      <c r="T50" s="221"/>
      <c r="U50" s="221"/>
      <c r="V50" s="221"/>
      <c r="W50" s="221"/>
      <c r="X50" s="225"/>
      <c r="Y50" s="223" t="s">
        <v>80</v>
      </c>
      <c r="Z50" s="223" t="s">
        <v>80</v>
      </c>
      <c r="AA50" s="223" t="s">
        <v>80</v>
      </c>
      <c r="AB50" s="221" t="s">
        <v>80</v>
      </c>
      <c r="AC50" s="221" t="s">
        <v>80</v>
      </c>
      <c r="AD50" s="221" t="s">
        <v>80</v>
      </c>
      <c r="AE50" s="223" t="s">
        <v>80</v>
      </c>
      <c r="AF50" s="224" t="s">
        <v>80</v>
      </c>
      <c r="AG50" s="25">
        <f t="shared" si="8"/>
        <v>1</v>
      </c>
      <c r="AH50" s="35">
        <f t="shared" si="9"/>
        <v>0</v>
      </c>
      <c r="AI50" s="35">
        <f t="shared" si="10"/>
        <v>1</v>
      </c>
      <c r="AJ50" s="35">
        <f t="shared" si="11"/>
        <v>0</v>
      </c>
      <c r="AK50" s="35">
        <f t="shared" si="12"/>
        <v>0</v>
      </c>
      <c r="AL50" s="35">
        <f t="shared" si="13"/>
        <v>1</v>
      </c>
      <c r="AM50" s="139">
        <f t="shared" si="14"/>
        <v>0</v>
      </c>
      <c r="AN50" s="200">
        <f t="shared" si="15"/>
        <v>3</v>
      </c>
      <c r="AO50" s="6">
        <f>'November 23'!AK38</f>
        <v>4</v>
      </c>
    </row>
    <row r="51" spans="1:41">
      <c r="A51" s="70" t="s">
        <v>79</v>
      </c>
      <c r="B51" s="222"/>
      <c r="C51" s="223"/>
      <c r="D51" s="223"/>
      <c r="E51" s="221"/>
      <c r="F51" s="221"/>
      <c r="G51" s="221"/>
      <c r="H51" s="221"/>
      <c r="I51" s="223"/>
      <c r="J51" s="223" t="s">
        <v>9</v>
      </c>
      <c r="K51" s="223"/>
      <c r="L51" s="221"/>
      <c r="M51" s="221"/>
      <c r="N51" s="221"/>
      <c r="O51" s="221"/>
      <c r="P51" s="221"/>
      <c r="Q51" s="223" t="s">
        <v>16</v>
      </c>
      <c r="R51" s="223"/>
      <c r="S51" s="221"/>
      <c r="T51" s="221"/>
      <c r="U51" s="221"/>
      <c r="V51" s="221"/>
      <c r="W51" s="221"/>
      <c r="X51" s="225"/>
      <c r="Y51" s="223" t="s">
        <v>17</v>
      </c>
      <c r="Z51" s="223"/>
      <c r="AA51" s="223"/>
      <c r="AB51" s="221"/>
      <c r="AC51" s="221"/>
      <c r="AD51" s="221"/>
      <c r="AE51" s="223"/>
      <c r="AF51" s="224"/>
      <c r="AG51" s="25">
        <f t="shared" si="8"/>
        <v>0</v>
      </c>
      <c r="AH51" s="35">
        <f t="shared" si="9"/>
        <v>1</v>
      </c>
      <c r="AI51" s="35">
        <f t="shared" si="10"/>
        <v>0</v>
      </c>
      <c r="AJ51" s="35">
        <f t="shared" si="11"/>
        <v>1</v>
      </c>
      <c r="AK51" s="35">
        <f t="shared" si="12"/>
        <v>0</v>
      </c>
      <c r="AL51" s="35">
        <f t="shared" si="13"/>
        <v>1</v>
      </c>
      <c r="AM51" s="139">
        <f t="shared" si="14"/>
        <v>0</v>
      </c>
      <c r="AN51" s="200">
        <f t="shared" si="15"/>
        <v>3</v>
      </c>
      <c r="AO51" s="6">
        <f>'November 23'!AK39</f>
        <v>4</v>
      </c>
    </row>
    <row r="52" spans="1:41">
      <c r="A52" s="70" t="s">
        <v>89</v>
      </c>
      <c r="B52" s="222"/>
      <c r="C52" s="223"/>
      <c r="D52" s="223"/>
      <c r="E52" s="221"/>
      <c r="F52" s="221"/>
      <c r="G52" s="221"/>
      <c r="H52" s="221" t="s">
        <v>9</v>
      </c>
      <c r="I52" s="223"/>
      <c r="J52" s="223"/>
      <c r="K52" s="223" t="s">
        <v>80</v>
      </c>
      <c r="L52" s="221"/>
      <c r="M52" s="221"/>
      <c r="N52" s="221"/>
      <c r="O52" s="221"/>
      <c r="P52" s="221" t="s">
        <v>63</v>
      </c>
      <c r="Q52" s="223"/>
      <c r="R52" s="223"/>
      <c r="S52" s="221"/>
      <c r="T52" s="221"/>
      <c r="U52" s="221"/>
      <c r="V52" s="221"/>
      <c r="W52" s="221"/>
      <c r="X52" s="221" t="s">
        <v>9</v>
      </c>
      <c r="Y52" s="223"/>
      <c r="Z52" s="223"/>
      <c r="AA52" s="223"/>
      <c r="AB52" s="221"/>
      <c r="AC52" s="221"/>
      <c r="AD52" s="221"/>
      <c r="AE52" s="223"/>
      <c r="AF52" s="224"/>
      <c r="AG52" s="25">
        <f t="shared" si="8"/>
        <v>1</v>
      </c>
      <c r="AH52" s="35">
        <f t="shared" si="9"/>
        <v>0</v>
      </c>
      <c r="AI52" s="35">
        <f t="shared" si="10"/>
        <v>0</v>
      </c>
      <c r="AJ52" s="35">
        <f t="shared" si="11"/>
        <v>0</v>
      </c>
      <c r="AK52" s="35">
        <f t="shared" si="12"/>
        <v>0</v>
      </c>
      <c r="AL52" s="35">
        <f t="shared" si="13"/>
        <v>2</v>
      </c>
      <c r="AM52" s="139">
        <f t="shared" si="14"/>
        <v>0</v>
      </c>
      <c r="AN52" s="200">
        <f t="shared" si="15"/>
        <v>3</v>
      </c>
      <c r="AO52" s="6">
        <f>AN52</f>
        <v>3</v>
      </c>
    </row>
    <row r="53" spans="1:41">
      <c r="A53" s="70" t="s">
        <v>66</v>
      </c>
      <c r="B53" s="222"/>
      <c r="C53" s="223"/>
      <c r="D53" s="223" t="s">
        <v>80</v>
      </c>
      <c r="E53" s="221" t="s">
        <v>63</v>
      </c>
      <c r="F53" s="221"/>
      <c r="G53" s="221"/>
      <c r="H53" s="221"/>
      <c r="I53" s="223"/>
      <c r="J53" s="223" t="s">
        <v>9</v>
      </c>
      <c r="K53" s="223"/>
      <c r="L53" s="221"/>
      <c r="M53" s="221"/>
      <c r="N53" s="221"/>
      <c r="O53" s="221"/>
      <c r="P53" s="221"/>
      <c r="Q53" s="223"/>
      <c r="R53" s="223"/>
      <c r="S53" s="221"/>
      <c r="T53" s="221"/>
      <c r="U53" s="221"/>
      <c r="V53" s="221"/>
      <c r="W53" s="221"/>
      <c r="X53" s="225" t="s">
        <v>9</v>
      </c>
      <c r="Y53" s="223"/>
      <c r="Z53" s="223"/>
      <c r="AA53" s="223" t="s">
        <v>80</v>
      </c>
      <c r="AB53" s="221"/>
      <c r="AC53" s="221"/>
      <c r="AD53" s="221"/>
      <c r="AE53" s="223"/>
      <c r="AF53" s="224"/>
      <c r="AG53" s="25">
        <f t="shared" si="8"/>
        <v>1</v>
      </c>
      <c r="AH53" s="35">
        <f t="shared" si="9"/>
        <v>0</v>
      </c>
      <c r="AI53" s="35">
        <f t="shared" si="10"/>
        <v>0</v>
      </c>
      <c r="AJ53" s="35">
        <f t="shared" si="11"/>
        <v>0</v>
      </c>
      <c r="AK53" s="35">
        <f t="shared" si="12"/>
        <v>0</v>
      </c>
      <c r="AL53" s="35">
        <f t="shared" si="13"/>
        <v>2</v>
      </c>
      <c r="AM53" s="139">
        <f t="shared" si="14"/>
        <v>0</v>
      </c>
      <c r="AN53" s="200">
        <f t="shared" si="15"/>
        <v>3</v>
      </c>
      <c r="AO53" s="6">
        <f>'November 23'!AK40</f>
        <v>4</v>
      </c>
    </row>
    <row r="54" spans="1:41">
      <c r="A54" s="70" t="s">
        <v>62</v>
      </c>
      <c r="B54" s="222"/>
      <c r="C54" s="223"/>
      <c r="D54" s="223"/>
      <c r="E54" s="221"/>
      <c r="F54" s="221"/>
      <c r="G54" s="221"/>
      <c r="H54" s="221" t="s">
        <v>9</v>
      </c>
      <c r="I54" s="223"/>
      <c r="J54" s="223"/>
      <c r="K54" s="223"/>
      <c r="L54" s="221" t="s">
        <v>63</v>
      </c>
      <c r="M54" s="221"/>
      <c r="N54" s="221"/>
      <c r="O54" s="221"/>
      <c r="P54" s="221"/>
      <c r="Q54" s="223"/>
      <c r="R54" s="223"/>
      <c r="S54" s="221"/>
      <c r="T54" s="221"/>
      <c r="U54" s="221"/>
      <c r="V54" s="221"/>
      <c r="W54" s="221"/>
      <c r="X54" s="225" t="s">
        <v>9</v>
      </c>
      <c r="Y54" s="223"/>
      <c r="Z54" s="223"/>
      <c r="AA54" s="223"/>
      <c r="AB54" s="221"/>
      <c r="AC54" s="221"/>
      <c r="AD54" s="221"/>
      <c r="AE54" s="223"/>
      <c r="AF54" s="224"/>
      <c r="AG54" s="25">
        <f t="shared" si="8"/>
        <v>1</v>
      </c>
      <c r="AH54" s="35">
        <f t="shared" si="9"/>
        <v>0</v>
      </c>
      <c r="AI54" s="35">
        <f t="shared" si="10"/>
        <v>0</v>
      </c>
      <c r="AJ54" s="35">
        <f t="shared" si="11"/>
        <v>0</v>
      </c>
      <c r="AK54" s="35">
        <f t="shared" si="12"/>
        <v>0</v>
      </c>
      <c r="AL54" s="35">
        <f t="shared" si="13"/>
        <v>2</v>
      </c>
      <c r="AM54" s="139">
        <f t="shared" si="14"/>
        <v>0</v>
      </c>
      <c r="AN54" s="200">
        <f t="shared" si="15"/>
        <v>3</v>
      </c>
      <c r="AO54" s="6">
        <f>'November 23'!AK41</f>
        <v>4</v>
      </c>
    </row>
    <row r="55" spans="1:41" ht="16" thickBot="1">
      <c r="A55" s="177" t="s">
        <v>73</v>
      </c>
      <c r="B55" s="226"/>
      <c r="C55" s="227"/>
      <c r="D55" s="227" t="s">
        <v>80</v>
      </c>
      <c r="E55" s="220" t="s">
        <v>63</v>
      </c>
      <c r="F55" s="220"/>
      <c r="G55" s="220"/>
      <c r="H55" s="220"/>
      <c r="I55" s="227"/>
      <c r="J55" s="227"/>
      <c r="K55" s="227"/>
      <c r="L55" s="220"/>
      <c r="M55" s="220"/>
      <c r="N55" s="220"/>
      <c r="O55" s="220"/>
      <c r="P55" s="220"/>
      <c r="Q55" s="227" t="s">
        <v>80</v>
      </c>
      <c r="R55" s="227" t="s">
        <v>8</v>
      </c>
      <c r="S55" s="220"/>
      <c r="T55" s="220"/>
      <c r="U55" s="220"/>
      <c r="V55" s="220"/>
      <c r="W55" s="220"/>
      <c r="X55" s="228"/>
      <c r="Y55" s="227" t="s">
        <v>80</v>
      </c>
      <c r="Z55" s="227"/>
      <c r="AA55" s="227" t="s">
        <v>80</v>
      </c>
      <c r="AB55" s="220"/>
      <c r="AC55" s="220"/>
      <c r="AD55" s="220"/>
      <c r="AE55" s="227"/>
      <c r="AF55" s="229" t="s">
        <v>8</v>
      </c>
      <c r="AG55" s="66">
        <f t="shared" si="8"/>
        <v>1</v>
      </c>
      <c r="AH55" s="32">
        <f t="shared" si="9"/>
        <v>0</v>
      </c>
      <c r="AI55" s="32">
        <f t="shared" si="10"/>
        <v>2</v>
      </c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180">
        <f t="shared" si="14"/>
        <v>0</v>
      </c>
      <c r="AN55" s="201">
        <f t="shared" si="15"/>
        <v>3</v>
      </c>
      <c r="AO55" s="65">
        <f>'November 23'!AK42</f>
        <v>4</v>
      </c>
    </row>
    <row r="56" spans="1:41">
      <c r="A56" s="34" t="s">
        <v>63</v>
      </c>
      <c r="B56" s="55"/>
      <c r="C56" s="202"/>
      <c r="D56" s="202"/>
      <c r="E56" s="56">
        <f>COUNTIFS(E3:E55,"6.30")</f>
        <v>8</v>
      </c>
      <c r="F56" s="56"/>
      <c r="G56" s="31"/>
      <c r="H56" s="56"/>
      <c r="I56" s="11"/>
      <c r="J56" s="202"/>
      <c r="K56" s="202"/>
      <c r="L56" s="56">
        <f>COUNTIFS(L3:L55,"6.30")</f>
        <v>6</v>
      </c>
      <c r="M56" s="56"/>
      <c r="N56" s="56"/>
      <c r="O56" s="56"/>
      <c r="P56" s="56">
        <f>COUNTIFS(P3:P55,"6.30")</f>
        <v>6</v>
      </c>
      <c r="Q56" s="202"/>
      <c r="R56" s="202"/>
      <c r="S56" s="56">
        <f>COUNTIFS(S3:S55,"6.30")</f>
        <v>6</v>
      </c>
      <c r="T56" s="56"/>
      <c r="U56" s="56"/>
      <c r="V56" s="56"/>
      <c r="W56" s="231">
        <f>COUNTIFS(W3:W55,"6.30")</f>
        <v>8</v>
      </c>
      <c r="X56" s="56"/>
      <c r="Y56" s="202"/>
      <c r="Z56" s="202"/>
      <c r="AA56" s="202"/>
      <c r="AB56" s="203"/>
      <c r="AC56" s="203"/>
      <c r="AD56" s="203"/>
      <c r="AE56" s="202"/>
      <c r="AF56" s="204"/>
    </row>
    <row r="57" spans="1:41">
      <c r="A57" s="34" t="s">
        <v>16</v>
      </c>
      <c r="B57" s="25"/>
      <c r="C57" s="39"/>
      <c r="D57" s="39"/>
      <c r="E57" s="35"/>
      <c r="F57" s="62"/>
      <c r="G57" s="35"/>
      <c r="H57" s="62"/>
      <c r="I57" s="39"/>
      <c r="J57" s="213">
        <f>COUNTIFS(J3:J55,"7.00")</f>
        <v>5</v>
      </c>
      <c r="K57" s="39"/>
      <c r="L57" s="35"/>
      <c r="M57" s="62"/>
      <c r="N57" s="62"/>
      <c r="O57" s="62"/>
      <c r="P57" s="35"/>
      <c r="Q57" s="213">
        <f>COUNTIFS(Q3:Q55,"7.00")</f>
        <v>4</v>
      </c>
      <c r="R57" s="39"/>
      <c r="S57" s="35"/>
      <c r="T57" s="62"/>
      <c r="U57" s="62"/>
      <c r="V57" s="35"/>
      <c r="W57" s="35"/>
      <c r="X57" s="232">
        <f>COUNTIFS(X3:X55,"7.00")</f>
        <v>4</v>
      </c>
      <c r="Y57" s="39">
        <f>COUNTIFS(Y3:Y55,"7.00")</f>
        <v>6</v>
      </c>
      <c r="Z57" s="39"/>
      <c r="AA57" s="39"/>
      <c r="AB57" s="62"/>
      <c r="AC57" s="62"/>
      <c r="AD57" s="62"/>
      <c r="AE57" s="83"/>
      <c r="AF57" s="117"/>
    </row>
    <row r="58" spans="1:41">
      <c r="A58" s="34" t="s">
        <v>8</v>
      </c>
      <c r="B58" s="61"/>
      <c r="C58" s="39"/>
      <c r="D58" s="39">
        <f>COUNTIFS(D3:D55,"9.00")</f>
        <v>10</v>
      </c>
      <c r="E58" s="62"/>
      <c r="F58" s="35"/>
      <c r="G58" s="35"/>
      <c r="H58" s="165"/>
      <c r="I58" s="39">
        <f>COUNTIFS(I3:I55,"9.00")</f>
        <v>6</v>
      </c>
      <c r="J58" s="39"/>
      <c r="K58" s="39">
        <f>COUNTIFS(K3:K55,"9.00")</f>
        <v>4</v>
      </c>
      <c r="L58" s="62"/>
      <c r="M58" s="62"/>
      <c r="N58" s="62"/>
      <c r="O58" s="62"/>
      <c r="P58" s="62"/>
      <c r="Q58" s="39"/>
      <c r="R58" s="39">
        <f>COUNTIFS(R3:R55,"9.00")</f>
        <v>6</v>
      </c>
      <c r="S58" s="62"/>
      <c r="T58" s="62"/>
      <c r="U58" s="62"/>
      <c r="V58" s="62"/>
      <c r="W58" s="35"/>
      <c r="X58" s="230"/>
      <c r="Y58" s="39"/>
      <c r="Z58" s="39">
        <f>COUNTIFS(Z3:Z55,"9.00")</f>
        <v>1</v>
      </c>
      <c r="AA58" s="39"/>
      <c r="AB58" s="62"/>
      <c r="AC58" s="62"/>
      <c r="AD58" s="62"/>
      <c r="AE58" s="83"/>
      <c r="AF58" s="116">
        <f>COUNTIFS(AF3:AF55,"9.00")</f>
        <v>6</v>
      </c>
    </row>
    <row r="59" spans="1:41">
      <c r="A59" s="34" t="s">
        <v>17</v>
      </c>
      <c r="B59" s="61"/>
      <c r="C59" s="39"/>
      <c r="D59" s="39"/>
      <c r="E59" s="62"/>
      <c r="F59" s="62"/>
      <c r="G59" s="35"/>
      <c r="H59" s="62"/>
      <c r="I59" s="39"/>
      <c r="J59" s="39"/>
      <c r="K59" s="39"/>
      <c r="L59" s="62"/>
      <c r="M59" s="62"/>
      <c r="N59" s="62"/>
      <c r="O59" s="62"/>
      <c r="P59" s="62"/>
      <c r="Q59" s="39"/>
      <c r="R59" s="39"/>
      <c r="S59" s="62"/>
      <c r="T59" s="62"/>
      <c r="U59" s="62"/>
      <c r="V59" s="82"/>
      <c r="W59" s="35"/>
      <c r="X59" s="165"/>
      <c r="Y59" s="39">
        <f>COUNTIFS(Y3:Y55,"16.00")</f>
        <v>6</v>
      </c>
      <c r="Z59" s="39"/>
      <c r="AA59" s="39"/>
      <c r="AB59" s="62"/>
      <c r="AC59" s="62"/>
      <c r="AD59" s="62"/>
      <c r="AE59" s="83"/>
      <c r="AF59" s="117"/>
    </row>
    <row r="60" spans="1:41">
      <c r="A60" s="34" t="s">
        <v>21</v>
      </c>
      <c r="B60" s="61"/>
      <c r="C60" s="39"/>
      <c r="D60" s="39"/>
      <c r="E60" s="62"/>
      <c r="F60" s="62"/>
      <c r="G60" s="35"/>
      <c r="H60" s="62"/>
      <c r="I60" s="39"/>
      <c r="J60" s="39"/>
      <c r="K60" s="39"/>
      <c r="L60" s="62"/>
      <c r="M60" s="62"/>
      <c r="N60" s="62"/>
      <c r="O60" s="62"/>
      <c r="P60" s="62"/>
      <c r="Q60" s="39"/>
      <c r="R60" s="39"/>
      <c r="S60" s="62"/>
      <c r="T60" s="62"/>
      <c r="U60" s="62"/>
      <c r="V60" s="82"/>
      <c r="W60" s="35"/>
      <c r="X60" s="165"/>
      <c r="Y60" s="214">
        <f>COUNTIFS(Y3:Y55,"10.00")</f>
        <v>2</v>
      </c>
      <c r="Z60" s="39"/>
      <c r="AA60" s="39"/>
      <c r="AB60" s="62"/>
      <c r="AC60" s="62"/>
      <c r="AD60" s="62"/>
      <c r="AE60" s="83"/>
      <c r="AF60" s="117"/>
    </row>
    <row r="61" spans="1:41">
      <c r="A61" s="34" t="s">
        <v>9</v>
      </c>
      <c r="B61" s="166"/>
      <c r="C61" s="39">
        <f>COUNTIFS(C3:C55,"18.00")</f>
        <v>5</v>
      </c>
      <c r="D61" s="39">
        <f>COUNTIFS(D3:D55,"18.00")</f>
        <v>6</v>
      </c>
      <c r="E61" s="35"/>
      <c r="F61" s="62"/>
      <c r="H61" s="62">
        <f t="shared" ref="H61:K61" si="16">COUNTIFS(H3:H55,"18.00")</f>
        <v>4</v>
      </c>
      <c r="I61" s="39"/>
      <c r="J61" s="39">
        <f t="shared" si="16"/>
        <v>4</v>
      </c>
      <c r="K61" s="39">
        <f t="shared" si="16"/>
        <v>6</v>
      </c>
      <c r="L61" s="35"/>
      <c r="M61" s="62"/>
      <c r="N61" s="62"/>
      <c r="O61" s="62"/>
      <c r="P61" s="35"/>
      <c r="Q61" s="39">
        <f t="shared" ref="Q61:R61" si="17">COUNTIFS(Q3:Q55,"18.00")</f>
        <v>10</v>
      </c>
      <c r="R61" s="39">
        <f t="shared" si="17"/>
        <v>6</v>
      </c>
      <c r="S61" s="35"/>
      <c r="T61" s="62"/>
      <c r="U61" s="62"/>
      <c r="V61" s="62"/>
      <c r="W61" s="82"/>
      <c r="X61" s="62">
        <f>COUNTIFS(X3:X55,"18.00")</f>
        <v>4</v>
      </c>
      <c r="Y61" s="39"/>
      <c r="Z61" s="39">
        <f>COUNTIFS(Z3:Z55,"18.00")</f>
        <v>0</v>
      </c>
      <c r="AA61" s="39"/>
      <c r="AB61" s="62"/>
      <c r="AC61" s="62"/>
      <c r="AD61" s="62"/>
      <c r="AE61" s="39">
        <f>COUNTIFS(AE3:AE55,"18.00")</f>
        <v>6</v>
      </c>
      <c r="AF61" s="116">
        <f>COUNTIFS(AF3:AF55,"18.00")</f>
        <v>4</v>
      </c>
    </row>
    <row r="62" spans="1:41" ht="16" thickBot="1">
      <c r="A62" s="34" t="s">
        <v>18</v>
      </c>
      <c r="B62" s="58"/>
      <c r="C62" s="12"/>
      <c r="D62" s="12"/>
      <c r="E62" s="59"/>
      <c r="F62" s="59"/>
      <c r="G62" s="32"/>
      <c r="H62" s="59"/>
      <c r="I62" s="12"/>
      <c r="J62" s="12"/>
      <c r="K62" s="12"/>
      <c r="L62" s="59"/>
      <c r="M62" s="59"/>
      <c r="N62" s="59"/>
      <c r="O62" s="59"/>
      <c r="P62" s="59"/>
      <c r="Q62" s="12"/>
      <c r="R62" s="12"/>
      <c r="S62" s="59"/>
      <c r="T62" s="59"/>
      <c r="U62" s="59"/>
      <c r="V62" s="118"/>
      <c r="W62" s="32"/>
      <c r="X62" s="135"/>
      <c r="Y62" s="12">
        <f>COUNTIFS(Y3:Y55,"22.00")</f>
        <v>6</v>
      </c>
      <c r="Z62" s="12"/>
      <c r="AA62" s="12"/>
      <c r="AB62" s="59"/>
      <c r="AC62" s="59"/>
      <c r="AD62" s="32"/>
      <c r="AE62" s="115"/>
      <c r="AF62" s="119"/>
    </row>
    <row r="63" spans="1:41">
      <c r="J63" s="215"/>
    </row>
    <row r="64" spans="1:41">
      <c r="B64" s="212" t="s">
        <v>67</v>
      </c>
      <c r="C64" s="212"/>
      <c r="D64" s="212"/>
      <c r="M64" t="s">
        <v>69</v>
      </c>
    </row>
    <row r="66" spans="2:4">
      <c r="B66" s="138" t="s">
        <v>68</v>
      </c>
      <c r="C66" s="138"/>
      <c r="D66" s="138"/>
    </row>
  </sheetData>
  <sortState xmlns:xlrd2="http://schemas.microsoft.com/office/spreadsheetml/2017/richdata2" ref="A3:AO55">
    <sortCondition ref="A3:A55"/>
  </sortState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9"/>
  <sheetViews>
    <sheetView zoomScaleNormal="100" workbookViewId="0">
      <pane ySplit="2" topLeftCell="A27" activePane="bottomLeft" state="frozen"/>
      <selection pane="bottomLeft" activeCell="AC52" sqref="AC52"/>
    </sheetView>
  </sheetViews>
  <sheetFormatPr baseColWidth="10" defaultRowHeight="15"/>
  <cols>
    <col min="1" max="1" width="24.6640625" bestFit="1" customWidth="1"/>
    <col min="2" max="32" width="3.6640625" customWidth="1"/>
    <col min="33" max="36" width="4.6640625" customWidth="1"/>
  </cols>
  <sheetData>
    <row r="1" spans="1:38" s="99" customFormat="1" ht="19.5" customHeight="1" thickBot="1">
      <c r="A1" s="347" t="s">
        <v>19</v>
      </c>
      <c r="B1" s="217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7" t="s">
        <v>6</v>
      </c>
      <c r="H1" s="97" t="s">
        <v>7</v>
      </c>
      <c r="I1" s="98" t="s">
        <v>1</v>
      </c>
      <c r="J1" s="98" t="s">
        <v>2</v>
      </c>
      <c r="K1" s="98" t="s">
        <v>3</v>
      </c>
      <c r="L1" s="98" t="s">
        <v>4</v>
      </c>
      <c r="M1" s="98" t="s">
        <v>5</v>
      </c>
      <c r="N1" s="97" t="s">
        <v>6</v>
      </c>
      <c r="O1" s="97" t="s">
        <v>7</v>
      </c>
      <c r="P1" s="98" t="s">
        <v>1</v>
      </c>
      <c r="Q1" s="98" t="s">
        <v>2</v>
      </c>
      <c r="R1" s="98" t="s">
        <v>3</v>
      </c>
      <c r="S1" s="98" t="s">
        <v>4</v>
      </c>
      <c r="T1" s="98" t="s">
        <v>5</v>
      </c>
      <c r="U1" s="97" t="s">
        <v>6</v>
      </c>
      <c r="V1" s="97" t="s">
        <v>7</v>
      </c>
      <c r="W1" s="98" t="s">
        <v>1</v>
      </c>
      <c r="X1" s="98" t="s">
        <v>2</v>
      </c>
      <c r="Y1" s="98" t="s">
        <v>3</v>
      </c>
      <c r="Z1" s="98" t="s">
        <v>4</v>
      </c>
      <c r="AA1" s="98" t="s">
        <v>5</v>
      </c>
      <c r="AB1" s="97" t="s">
        <v>6</v>
      </c>
      <c r="AC1" s="97" t="s">
        <v>7</v>
      </c>
      <c r="AD1" s="98" t="s">
        <v>1</v>
      </c>
      <c r="AE1" s="98" t="s">
        <v>2</v>
      </c>
      <c r="AF1" s="133" t="s">
        <v>3</v>
      </c>
    </row>
    <row r="2" spans="1:38" s="99" customFormat="1" ht="19.5" customHeight="1" thickBot="1">
      <c r="A2" s="348"/>
      <c r="B2" s="218">
        <v>1</v>
      </c>
      <c r="C2" s="132">
        <v>2</v>
      </c>
      <c r="D2" s="132">
        <v>3</v>
      </c>
      <c r="E2" s="132">
        <v>4</v>
      </c>
      <c r="F2" s="132">
        <v>5</v>
      </c>
      <c r="G2" s="131">
        <v>6</v>
      </c>
      <c r="H2" s="131">
        <v>7</v>
      </c>
      <c r="I2" s="132">
        <v>8</v>
      </c>
      <c r="J2" s="132">
        <v>9</v>
      </c>
      <c r="K2" s="132">
        <v>10</v>
      </c>
      <c r="L2" s="132">
        <v>11</v>
      </c>
      <c r="M2" s="132">
        <v>12</v>
      </c>
      <c r="N2" s="131">
        <v>13</v>
      </c>
      <c r="O2" s="131">
        <v>14</v>
      </c>
      <c r="P2" s="132">
        <v>15</v>
      </c>
      <c r="Q2" s="132">
        <v>16</v>
      </c>
      <c r="R2" s="132">
        <v>17</v>
      </c>
      <c r="S2" s="132">
        <v>18</v>
      </c>
      <c r="T2" s="132">
        <v>19</v>
      </c>
      <c r="U2" s="131">
        <v>20</v>
      </c>
      <c r="V2" s="131">
        <v>21</v>
      </c>
      <c r="W2" s="132">
        <v>22</v>
      </c>
      <c r="X2" s="132">
        <v>23</v>
      </c>
      <c r="Y2" s="132">
        <v>24</v>
      </c>
      <c r="Z2" s="132">
        <v>25</v>
      </c>
      <c r="AA2" s="132">
        <v>26</v>
      </c>
      <c r="AB2" s="131">
        <v>27</v>
      </c>
      <c r="AC2" s="131">
        <v>28</v>
      </c>
      <c r="AD2" s="132">
        <v>29</v>
      </c>
      <c r="AE2" s="132">
        <v>30</v>
      </c>
      <c r="AF2" s="134">
        <v>31</v>
      </c>
      <c r="AG2" s="208" t="s">
        <v>8</v>
      </c>
      <c r="AH2" s="260" t="s">
        <v>21</v>
      </c>
      <c r="AI2" s="238" t="s">
        <v>96</v>
      </c>
      <c r="AJ2" s="209" t="s">
        <v>9</v>
      </c>
      <c r="AK2" s="100" t="s">
        <v>10</v>
      </c>
      <c r="AL2" s="100" t="s">
        <v>13</v>
      </c>
    </row>
    <row r="3" spans="1:38">
      <c r="A3" s="96" t="s">
        <v>51</v>
      </c>
      <c r="B3" s="239" t="s">
        <v>80</v>
      </c>
      <c r="C3" s="240"/>
      <c r="D3" s="240"/>
      <c r="E3" s="240"/>
      <c r="F3" s="240"/>
      <c r="G3" s="241" t="s">
        <v>9</v>
      </c>
      <c r="H3" s="241"/>
      <c r="I3" s="240"/>
      <c r="J3" s="240"/>
      <c r="K3" s="240"/>
      <c r="L3" s="240"/>
      <c r="M3" s="240"/>
      <c r="N3" s="241"/>
      <c r="O3" s="241"/>
      <c r="P3" s="240"/>
      <c r="Q3" s="240"/>
      <c r="R3" s="240"/>
      <c r="S3" s="240"/>
      <c r="T3" s="240"/>
      <c r="U3" s="241"/>
      <c r="V3" s="241" t="s">
        <v>9</v>
      </c>
      <c r="W3" s="240"/>
      <c r="X3" s="240"/>
      <c r="Y3" s="240"/>
      <c r="Z3" s="240"/>
      <c r="AA3" s="240"/>
      <c r="AB3" s="241" t="s">
        <v>80</v>
      </c>
      <c r="AC3" s="241" t="s">
        <v>80</v>
      </c>
      <c r="AD3" s="240"/>
      <c r="AE3" s="240"/>
      <c r="AF3" s="242"/>
      <c r="AG3" s="23">
        <f>COUNTIFS(B3:AF3,"9.00")</f>
        <v>0</v>
      </c>
      <c r="AH3" s="31">
        <f>COUNTIFS(B3:AF3,"10.00")</f>
        <v>0</v>
      </c>
      <c r="AI3" s="31">
        <f>COUNTIFS(B3:AF3,"10.30")</f>
        <v>0</v>
      </c>
      <c r="AJ3" s="24">
        <f>COUNTIFS(B3:AF3,"18.00")</f>
        <v>2</v>
      </c>
      <c r="AK3" s="67">
        <f>SUM(AG3:AJ3)</f>
        <v>2</v>
      </c>
      <c r="AL3" s="9">
        <f>AK3+'Dezember 23'!AO3</f>
        <v>9</v>
      </c>
    </row>
    <row r="4" spans="1:38">
      <c r="A4" s="70" t="s">
        <v>52</v>
      </c>
      <c r="B4" s="243" t="s">
        <v>80</v>
      </c>
      <c r="C4" s="244"/>
      <c r="D4" s="244"/>
      <c r="E4" s="244"/>
      <c r="F4" s="244"/>
      <c r="G4" s="245" t="s">
        <v>9</v>
      </c>
      <c r="H4" s="245"/>
      <c r="I4" s="244"/>
      <c r="J4" s="244"/>
      <c r="K4" s="244"/>
      <c r="L4" s="244"/>
      <c r="M4" s="244"/>
      <c r="N4" s="245"/>
      <c r="O4" s="245"/>
      <c r="P4" s="244"/>
      <c r="Q4" s="244"/>
      <c r="R4" s="244"/>
      <c r="S4" s="244"/>
      <c r="T4" s="244"/>
      <c r="U4" s="245"/>
      <c r="V4" s="245" t="s">
        <v>9</v>
      </c>
      <c r="W4" s="244"/>
      <c r="X4" s="244"/>
      <c r="Y4" s="244"/>
      <c r="Z4" s="244"/>
      <c r="AA4" s="244"/>
      <c r="AB4" s="245" t="s">
        <v>80</v>
      </c>
      <c r="AC4" s="245" t="s">
        <v>80</v>
      </c>
      <c r="AD4" s="244"/>
      <c r="AE4" s="244"/>
      <c r="AF4" s="246"/>
      <c r="AG4" s="25">
        <f t="shared" ref="AG4:AG55" si="0">COUNTIFS(B4:AF4,"9.00")</f>
        <v>0</v>
      </c>
      <c r="AH4" s="35">
        <f t="shared" ref="AH4:AH55" si="1">COUNTIFS(B4:AF4,"10.00")</f>
        <v>0</v>
      </c>
      <c r="AI4" s="35">
        <f t="shared" ref="AI4:AI55" si="2">COUNTIFS(B4:AF4,"10.30")</f>
        <v>0</v>
      </c>
      <c r="AJ4" s="7">
        <f t="shared" ref="AJ4:AJ55" si="3">COUNTIFS(B4:AF4,"18.00")</f>
        <v>2</v>
      </c>
      <c r="AK4" s="68">
        <f t="shared" ref="AK4:AK38" si="4">SUM(AG4:AJ4)</f>
        <v>2</v>
      </c>
      <c r="AL4" s="6">
        <f>AK4+'Dezember 23'!AO4</f>
        <v>9</v>
      </c>
    </row>
    <row r="5" spans="1:38">
      <c r="A5" s="70" t="s">
        <v>46</v>
      </c>
      <c r="B5" s="243" t="s">
        <v>80</v>
      </c>
      <c r="C5" s="244"/>
      <c r="D5" s="244"/>
      <c r="E5" s="244"/>
      <c r="F5" s="244"/>
      <c r="G5" s="245"/>
      <c r="H5" s="245" t="s">
        <v>8</v>
      </c>
      <c r="I5" s="244"/>
      <c r="J5" s="244"/>
      <c r="K5" s="244"/>
      <c r="L5" s="244"/>
      <c r="M5" s="244"/>
      <c r="N5" s="245"/>
      <c r="O5" s="245"/>
      <c r="P5" s="244"/>
      <c r="Q5" s="244"/>
      <c r="R5" s="244"/>
      <c r="S5" s="244"/>
      <c r="T5" s="244"/>
      <c r="U5" s="245" t="s">
        <v>9</v>
      </c>
      <c r="V5" s="245"/>
      <c r="W5" s="244"/>
      <c r="X5" s="244"/>
      <c r="Y5" s="244"/>
      <c r="Z5" s="244"/>
      <c r="AA5" s="244"/>
      <c r="AB5" s="245"/>
      <c r="AC5" s="245"/>
      <c r="AD5" s="244"/>
      <c r="AE5" s="244"/>
      <c r="AF5" s="246"/>
      <c r="AG5" s="25">
        <f t="shared" si="0"/>
        <v>1</v>
      </c>
      <c r="AH5" s="35">
        <f t="shared" si="1"/>
        <v>0</v>
      </c>
      <c r="AI5" s="35">
        <f t="shared" si="2"/>
        <v>0</v>
      </c>
      <c r="AJ5" s="7">
        <f t="shared" si="3"/>
        <v>1</v>
      </c>
      <c r="AK5" s="68">
        <f t="shared" si="4"/>
        <v>2</v>
      </c>
      <c r="AL5" s="6">
        <f>AK5+'Dezember 23'!AO5</f>
        <v>9</v>
      </c>
    </row>
    <row r="6" spans="1:38">
      <c r="A6" s="70" t="s">
        <v>41</v>
      </c>
      <c r="B6" s="243"/>
      <c r="C6" s="244"/>
      <c r="D6" s="244"/>
      <c r="E6" s="244"/>
      <c r="F6" s="244"/>
      <c r="G6" s="245"/>
      <c r="H6" s="259" t="s">
        <v>96</v>
      </c>
      <c r="I6" s="244"/>
      <c r="J6" s="244"/>
      <c r="K6" s="244"/>
      <c r="L6" s="244"/>
      <c r="M6" s="244"/>
      <c r="N6" s="245"/>
      <c r="O6" s="245"/>
      <c r="P6" s="244"/>
      <c r="Q6" s="244"/>
      <c r="R6" s="244"/>
      <c r="S6" s="244"/>
      <c r="T6" s="244"/>
      <c r="U6" s="245"/>
      <c r="V6" s="245" t="s">
        <v>9</v>
      </c>
      <c r="W6" s="244"/>
      <c r="X6" s="244"/>
      <c r="Y6" s="244"/>
      <c r="Z6" s="244"/>
      <c r="AA6" s="244"/>
      <c r="AB6" s="245"/>
      <c r="AC6" s="245"/>
      <c r="AD6" s="244"/>
      <c r="AE6" s="244"/>
      <c r="AF6" s="246"/>
      <c r="AG6" s="25">
        <f t="shared" si="0"/>
        <v>0</v>
      </c>
      <c r="AH6" s="35">
        <f t="shared" si="1"/>
        <v>0</v>
      </c>
      <c r="AI6" s="35">
        <f t="shared" si="2"/>
        <v>1</v>
      </c>
      <c r="AJ6" s="7">
        <f t="shared" si="3"/>
        <v>1</v>
      </c>
      <c r="AK6" s="68">
        <f t="shared" si="4"/>
        <v>2</v>
      </c>
      <c r="AL6" s="6">
        <f>AK6+'Dezember 23'!AO6</f>
        <v>9</v>
      </c>
    </row>
    <row r="7" spans="1:38">
      <c r="A7" s="71" t="s">
        <v>25</v>
      </c>
      <c r="B7" s="243"/>
      <c r="C7" s="244"/>
      <c r="D7" s="244"/>
      <c r="E7" s="244"/>
      <c r="F7" s="244"/>
      <c r="G7" s="245"/>
      <c r="H7" s="245" t="s">
        <v>8</v>
      </c>
      <c r="I7" s="244"/>
      <c r="J7" s="244"/>
      <c r="K7" s="244"/>
      <c r="L7" s="244"/>
      <c r="M7" s="244"/>
      <c r="N7" s="245"/>
      <c r="O7" s="245"/>
      <c r="P7" s="244"/>
      <c r="Q7" s="244"/>
      <c r="R7" s="244"/>
      <c r="S7" s="244"/>
      <c r="T7" s="244"/>
      <c r="U7" s="245"/>
      <c r="V7" s="245" t="s">
        <v>9</v>
      </c>
      <c r="W7" s="244"/>
      <c r="X7" s="244"/>
      <c r="Y7" s="244"/>
      <c r="Z7" s="244"/>
      <c r="AA7" s="244"/>
      <c r="AB7" s="245"/>
      <c r="AC7" s="245"/>
      <c r="AD7" s="244"/>
      <c r="AE7" s="244"/>
      <c r="AF7" s="246"/>
      <c r="AG7" s="25">
        <f t="shared" si="0"/>
        <v>1</v>
      </c>
      <c r="AH7" s="35">
        <f t="shared" si="1"/>
        <v>0</v>
      </c>
      <c r="AI7" s="35">
        <f t="shared" si="2"/>
        <v>0</v>
      </c>
      <c r="AJ7" s="7">
        <f t="shared" si="3"/>
        <v>1</v>
      </c>
      <c r="AK7" s="68">
        <f t="shared" si="4"/>
        <v>2</v>
      </c>
      <c r="AL7" s="6">
        <f>AK7+'Dezember 23'!AO7</f>
        <v>9</v>
      </c>
    </row>
    <row r="8" spans="1:38">
      <c r="A8" s="70" t="s">
        <v>77</v>
      </c>
      <c r="B8" s="243"/>
      <c r="C8" s="244"/>
      <c r="D8" s="244"/>
      <c r="E8" s="244"/>
      <c r="F8" s="244"/>
      <c r="G8" s="245"/>
      <c r="H8" s="245" t="s">
        <v>8</v>
      </c>
      <c r="I8" s="244"/>
      <c r="J8" s="244"/>
      <c r="K8" s="244"/>
      <c r="L8" s="244"/>
      <c r="M8" s="244"/>
      <c r="N8" s="245"/>
      <c r="O8" s="245"/>
      <c r="P8" s="244"/>
      <c r="Q8" s="244"/>
      <c r="R8" s="244"/>
      <c r="S8" s="244"/>
      <c r="T8" s="244"/>
      <c r="U8" s="245"/>
      <c r="V8" s="245" t="s">
        <v>9</v>
      </c>
      <c r="W8" s="244"/>
      <c r="X8" s="244"/>
      <c r="Y8" s="244"/>
      <c r="Z8" s="244"/>
      <c r="AA8" s="244"/>
      <c r="AB8" s="245"/>
      <c r="AC8" s="245"/>
      <c r="AD8" s="244"/>
      <c r="AE8" s="244"/>
      <c r="AF8" s="246"/>
      <c r="AG8" s="25">
        <f t="shared" si="0"/>
        <v>1</v>
      </c>
      <c r="AH8" s="35">
        <f t="shared" si="1"/>
        <v>0</v>
      </c>
      <c r="AI8" s="35">
        <f t="shared" si="2"/>
        <v>0</v>
      </c>
      <c r="AJ8" s="7">
        <f t="shared" si="3"/>
        <v>1</v>
      </c>
      <c r="AK8" s="68">
        <f t="shared" si="4"/>
        <v>2</v>
      </c>
      <c r="AL8" s="6">
        <f>AK8+'Dezember 23'!AO8</f>
        <v>9</v>
      </c>
    </row>
    <row r="9" spans="1:38">
      <c r="A9" s="70" t="s">
        <v>42</v>
      </c>
      <c r="B9" s="243" t="s">
        <v>80</v>
      </c>
      <c r="C9" s="244"/>
      <c r="D9" s="244"/>
      <c r="E9" s="244"/>
      <c r="F9" s="244"/>
      <c r="G9" s="245"/>
      <c r="H9" s="245"/>
      <c r="I9" s="244"/>
      <c r="J9" s="244"/>
      <c r="K9" s="244"/>
      <c r="L9" s="244"/>
      <c r="M9" s="244"/>
      <c r="N9" s="245"/>
      <c r="O9" s="259" t="s">
        <v>96</v>
      </c>
      <c r="P9" s="244"/>
      <c r="Q9" s="244"/>
      <c r="R9" s="244"/>
      <c r="S9" s="244"/>
      <c r="T9" s="244"/>
      <c r="U9" s="245"/>
      <c r="V9" s="245" t="s">
        <v>8</v>
      </c>
      <c r="W9" s="244"/>
      <c r="X9" s="244"/>
      <c r="Y9" s="244"/>
      <c r="Z9" s="244"/>
      <c r="AA9" s="244"/>
      <c r="AB9" s="245"/>
      <c r="AC9" s="245"/>
      <c r="AD9" s="244"/>
      <c r="AE9" s="244"/>
      <c r="AF9" s="246"/>
      <c r="AG9" s="25">
        <f t="shared" si="0"/>
        <v>1</v>
      </c>
      <c r="AH9" s="35">
        <f t="shared" si="1"/>
        <v>0</v>
      </c>
      <c r="AI9" s="35">
        <f t="shared" si="2"/>
        <v>1</v>
      </c>
      <c r="AJ9" s="7">
        <f t="shared" si="3"/>
        <v>0</v>
      </c>
      <c r="AK9" s="68">
        <f t="shared" si="4"/>
        <v>2</v>
      </c>
      <c r="AL9" s="6">
        <f>AK9+'Dezember 23'!AO9</f>
        <v>6</v>
      </c>
    </row>
    <row r="10" spans="1:38">
      <c r="A10" s="70" t="s">
        <v>53</v>
      </c>
      <c r="B10" s="243" t="s">
        <v>8</v>
      </c>
      <c r="C10" s="244"/>
      <c r="D10" s="244"/>
      <c r="E10" s="244"/>
      <c r="F10" s="244"/>
      <c r="G10" s="245"/>
      <c r="H10" s="245"/>
      <c r="I10" s="244"/>
      <c r="J10" s="244"/>
      <c r="K10" s="244"/>
      <c r="L10" s="244"/>
      <c r="M10" s="244"/>
      <c r="N10" s="245" t="s">
        <v>9</v>
      </c>
      <c r="O10" s="245"/>
      <c r="P10" s="244"/>
      <c r="Q10" s="244"/>
      <c r="R10" s="244"/>
      <c r="S10" s="244"/>
      <c r="T10" s="244"/>
      <c r="U10" s="245"/>
      <c r="V10" s="245"/>
      <c r="W10" s="244"/>
      <c r="X10" s="244"/>
      <c r="Y10" s="244"/>
      <c r="Z10" s="244"/>
      <c r="AA10" s="244"/>
      <c r="AB10" s="245"/>
      <c r="AC10" s="245"/>
      <c r="AD10" s="244"/>
      <c r="AE10" s="244"/>
      <c r="AF10" s="246"/>
      <c r="AG10" s="25">
        <f t="shared" si="0"/>
        <v>1</v>
      </c>
      <c r="AH10" s="35">
        <f t="shared" si="1"/>
        <v>0</v>
      </c>
      <c r="AI10" s="35">
        <f t="shared" si="2"/>
        <v>0</v>
      </c>
      <c r="AJ10" s="7">
        <f t="shared" si="3"/>
        <v>1</v>
      </c>
      <c r="AK10" s="68">
        <f t="shared" si="4"/>
        <v>2</v>
      </c>
      <c r="AL10" s="6">
        <f>AK10+'Dezember 23'!AO10</f>
        <v>6</v>
      </c>
    </row>
    <row r="11" spans="1:38">
      <c r="A11" s="70" t="s">
        <v>39</v>
      </c>
      <c r="B11" s="243" t="s">
        <v>8</v>
      </c>
      <c r="C11" s="244"/>
      <c r="D11" s="244"/>
      <c r="E11" s="244"/>
      <c r="F11" s="244"/>
      <c r="G11" s="245"/>
      <c r="H11" s="245"/>
      <c r="I11" s="244"/>
      <c r="J11" s="244"/>
      <c r="K11" s="244"/>
      <c r="L11" s="244"/>
      <c r="M11" s="244"/>
      <c r="N11" s="245" t="s">
        <v>9</v>
      </c>
      <c r="O11" s="245"/>
      <c r="P11" s="244"/>
      <c r="Q11" s="244"/>
      <c r="R11" s="244"/>
      <c r="S11" s="244"/>
      <c r="T11" s="244"/>
      <c r="U11" s="245"/>
      <c r="V11" s="245"/>
      <c r="W11" s="244"/>
      <c r="X11" s="244"/>
      <c r="Y11" s="244"/>
      <c r="Z11" s="244"/>
      <c r="AA11" s="244"/>
      <c r="AB11" s="245"/>
      <c r="AC11" s="245"/>
      <c r="AD11" s="244"/>
      <c r="AE11" s="244"/>
      <c r="AF11" s="246"/>
      <c r="AG11" s="25">
        <f t="shared" si="0"/>
        <v>1</v>
      </c>
      <c r="AH11" s="35">
        <f t="shared" si="1"/>
        <v>0</v>
      </c>
      <c r="AI11" s="35">
        <f t="shared" si="2"/>
        <v>0</v>
      </c>
      <c r="AJ11" s="7">
        <f t="shared" si="3"/>
        <v>1</v>
      </c>
      <c r="AK11" s="68">
        <f t="shared" si="4"/>
        <v>2</v>
      </c>
      <c r="AL11" s="6">
        <f>AK11+'Dezember 23'!AO11</f>
        <v>6</v>
      </c>
    </row>
    <row r="12" spans="1:38">
      <c r="A12" s="70" t="s">
        <v>38</v>
      </c>
      <c r="B12" s="243" t="s">
        <v>8</v>
      </c>
      <c r="C12" s="244"/>
      <c r="D12" s="244"/>
      <c r="E12" s="244"/>
      <c r="F12" s="244"/>
      <c r="G12" s="245"/>
      <c r="H12" s="245"/>
      <c r="I12" s="244"/>
      <c r="J12" s="244"/>
      <c r="K12" s="244"/>
      <c r="L12" s="244"/>
      <c r="M12" s="244"/>
      <c r="N12" s="245" t="s">
        <v>9</v>
      </c>
      <c r="O12" s="245"/>
      <c r="P12" s="244"/>
      <c r="Q12" s="244"/>
      <c r="R12" s="244"/>
      <c r="S12" s="244"/>
      <c r="T12" s="244"/>
      <c r="U12" s="245"/>
      <c r="V12" s="245"/>
      <c r="W12" s="244"/>
      <c r="X12" s="244"/>
      <c r="Y12" s="244"/>
      <c r="Z12" s="244"/>
      <c r="AA12" s="244"/>
      <c r="AB12" s="245"/>
      <c r="AC12" s="245"/>
      <c r="AD12" s="244"/>
      <c r="AE12" s="244"/>
      <c r="AF12" s="246"/>
      <c r="AG12" s="25">
        <f t="shared" si="0"/>
        <v>1</v>
      </c>
      <c r="AH12" s="35">
        <f t="shared" si="1"/>
        <v>0</v>
      </c>
      <c r="AI12" s="35">
        <f t="shared" si="2"/>
        <v>0</v>
      </c>
      <c r="AJ12" s="7">
        <f t="shared" si="3"/>
        <v>1</v>
      </c>
      <c r="AK12" s="68">
        <f t="shared" si="4"/>
        <v>2</v>
      </c>
      <c r="AL12" s="6">
        <f>AK12+'Dezember 23'!AO12</f>
        <v>6</v>
      </c>
    </row>
    <row r="13" spans="1:38">
      <c r="A13" s="70" t="s">
        <v>54</v>
      </c>
      <c r="B13" s="243"/>
      <c r="C13" s="244"/>
      <c r="D13" s="244"/>
      <c r="E13" s="244"/>
      <c r="F13" s="244"/>
      <c r="G13" s="245"/>
      <c r="H13" s="245" t="s">
        <v>8</v>
      </c>
      <c r="I13" s="244"/>
      <c r="J13" s="244"/>
      <c r="K13" s="244"/>
      <c r="L13" s="244"/>
      <c r="M13" s="244"/>
      <c r="N13" s="245"/>
      <c r="O13" s="245"/>
      <c r="P13" s="244"/>
      <c r="Q13" s="244"/>
      <c r="R13" s="244"/>
      <c r="S13" s="244"/>
      <c r="T13" s="244"/>
      <c r="U13" s="245"/>
      <c r="V13" s="245" t="s">
        <v>8</v>
      </c>
      <c r="W13" s="244"/>
      <c r="X13" s="244"/>
      <c r="Y13" s="244"/>
      <c r="Z13" s="244"/>
      <c r="AA13" s="244"/>
      <c r="AB13" s="245"/>
      <c r="AC13" s="245"/>
      <c r="AD13" s="244"/>
      <c r="AE13" s="244"/>
      <c r="AF13" s="246"/>
      <c r="AG13" s="25">
        <f t="shared" si="0"/>
        <v>2</v>
      </c>
      <c r="AH13" s="35">
        <f t="shared" si="1"/>
        <v>0</v>
      </c>
      <c r="AI13" s="35">
        <f t="shared" si="2"/>
        <v>0</v>
      </c>
      <c r="AJ13" s="7">
        <f t="shared" si="3"/>
        <v>0</v>
      </c>
      <c r="AK13" s="68">
        <f t="shared" si="4"/>
        <v>2</v>
      </c>
      <c r="AL13" s="6">
        <f>AK13+'Dezember 23'!AO13</f>
        <v>6</v>
      </c>
    </row>
    <row r="14" spans="1:38">
      <c r="A14" s="71" t="s">
        <v>26</v>
      </c>
      <c r="B14" s="243" t="s">
        <v>80</v>
      </c>
      <c r="C14" s="244" t="s">
        <v>80</v>
      </c>
      <c r="D14" s="244"/>
      <c r="E14" s="244"/>
      <c r="F14" s="244"/>
      <c r="G14" s="245" t="s">
        <v>8</v>
      </c>
      <c r="H14" s="245"/>
      <c r="I14" s="244"/>
      <c r="J14" s="244"/>
      <c r="K14" s="244"/>
      <c r="L14" s="244"/>
      <c r="M14" s="244"/>
      <c r="N14" s="245"/>
      <c r="O14" s="245"/>
      <c r="P14" s="244"/>
      <c r="Q14" s="244"/>
      <c r="R14" s="244"/>
      <c r="S14" s="244"/>
      <c r="T14" s="244"/>
      <c r="U14" s="245"/>
      <c r="V14" s="245"/>
      <c r="W14" s="244"/>
      <c r="X14" s="244"/>
      <c r="Y14" s="244"/>
      <c r="Z14" s="244"/>
      <c r="AA14" s="244"/>
      <c r="AB14" s="245"/>
      <c r="AC14" s="261" t="s">
        <v>96</v>
      </c>
      <c r="AD14" s="244"/>
      <c r="AE14" s="244"/>
      <c r="AF14" s="246"/>
      <c r="AG14" s="25">
        <f t="shared" si="0"/>
        <v>1</v>
      </c>
      <c r="AH14" s="35">
        <f t="shared" si="1"/>
        <v>0</v>
      </c>
      <c r="AI14" s="35">
        <f t="shared" si="2"/>
        <v>1</v>
      </c>
      <c r="AJ14" s="7">
        <f t="shared" si="3"/>
        <v>0</v>
      </c>
      <c r="AK14" s="68">
        <f t="shared" si="4"/>
        <v>2</v>
      </c>
      <c r="AL14" s="6">
        <f>AK14+'Dezember 23'!AO14</f>
        <v>6</v>
      </c>
    </row>
    <row r="15" spans="1:38">
      <c r="A15" s="70" t="s">
        <v>78</v>
      </c>
      <c r="B15" s="243"/>
      <c r="C15" s="244"/>
      <c r="D15" s="244"/>
      <c r="E15" s="244"/>
      <c r="F15" s="244"/>
      <c r="G15" s="245"/>
      <c r="H15" s="245"/>
      <c r="I15" s="244"/>
      <c r="J15" s="244"/>
      <c r="K15" s="244"/>
      <c r="L15" s="244"/>
      <c r="M15" s="244"/>
      <c r="N15" s="245"/>
      <c r="O15" s="259" t="s">
        <v>96</v>
      </c>
      <c r="P15" s="244"/>
      <c r="Q15" s="244"/>
      <c r="R15" s="244"/>
      <c r="S15" s="244"/>
      <c r="T15" s="244"/>
      <c r="U15" s="245" t="s">
        <v>80</v>
      </c>
      <c r="V15" s="245" t="s">
        <v>80</v>
      </c>
      <c r="W15" s="244"/>
      <c r="X15" s="244"/>
      <c r="Y15" s="244"/>
      <c r="Z15" s="244"/>
      <c r="AA15" s="244"/>
      <c r="AB15" s="245" t="s">
        <v>21</v>
      </c>
      <c r="AC15" s="245"/>
      <c r="AD15" s="244"/>
      <c r="AE15" s="244"/>
      <c r="AF15" s="246"/>
      <c r="AG15" s="25">
        <f t="shared" si="0"/>
        <v>0</v>
      </c>
      <c r="AH15" s="35">
        <f t="shared" si="1"/>
        <v>1</v>
      </c>
      <c r="AI15" s="35">
        <f t="shared" si="2"/>
        <v>1</v>
      </c>
      <c r="AJ15" s="7">
        <f t="shared" si="3"/>
        <v>0</v>
      </c>
      <c r="AK15" s="68">
        <f t="shared" si="4"/>
        <v>2</v>
      </c>
      <c r="AL15" s="6">
        <f>AK15+'Dezember 23'!AO15</f>
        <v>6</v>
      </c>
    </row>
    <row r="16" spans="1:38">
      <c r="A16" s="169" t="s">
        <v>76</v>
      </c>
      <c r="B16" s="243" t="s">
        <v>80</v>
      </c>
      <c r="C16" s="244" t="s">
        <v>80</v>
      </c>
      <c r="D16" s="244" t="s">
        <v>80</v>
      </c>
      <c r="E16" s="244" t="s">
        <v>80</v>
      </c>
      <c r="F16" s="244" t="s">
        <v>80</v>
      </c>
      <c r="G16" s="245" t="s">
        <v>80</v>
      </c>
      <c r="H16" s="245" t="s">
        <v>80</v>
      </c>
      <c r="I16" s="244"/>
      <c r="J16" s="244"/>
      <c r="K16" s="244"/>
      <c r="L16" s="244"/>
      <c r="M16" s="244"/>
      <c r="N16" s="245"/>
      <c r="O16" s="245"/>
      <c r="P16" s="244"/>
      <c r="Q16" s="244"/>
      <c r="R16" s="244"/>
      <c r="S16" s="244"/>
      <c r="T16" s="244"/>
      <c r="U16" s="245"/>
      <c r="V16" s="245" t="s">
        <v>8</v>
      </c>
      <c r="W16" s="244"/>
      <c r="X16" s="244"/>
      <c r="Y16" s="244"/>
      <c r="Z16" s="244"/>
      <c r="AA16" s="244"/>
      <c r="AB16" s="245"/>
      <c r="AC16" s="261" t="s">
        <v>96</v>
      </c>
      <c r="AD16" s="244"/>
      <c r="AE16" s="244"/>
      <c r="AF16" s="246"/>
      <c r="AG16" s="25">
        <f t="shared" si="0"/>
        <v>1</v>
      </c>
      <c r="AH16" s="35">
        <f t="shared" si="1"/>
        <v>0</v>
      </c>
      <c r="AI16" s="35">
        <f t="shared" si="2"/>
        <v>1</v>
      </c>
      <c r="AJ16" s="7">
        <f t="shared" si="3"/>
        <v>0</v>
      </c>
      <c r="AK16" s="68">
        <f t="shared" si="4"/>
        <v>2</v>
      </c>
      <c r="AL16" s="6">
        <f>AK16+'Dezember 23'!AO16</f>
        <v>6</v>
      </c>
    </row>
    <row r="17" spans="1:38">
      <c r="A17" s="70" t="s">
        <v>55</v>
      </c>
      <c r="B17" s="243"/>
      <c r="C17" s="244"/>
      <c r="D17" s="244"/>
      <c r="E17" s="244"/>
      <c r="F17" s="244"/>
      <c r="G17" s="245"/>
      <c r="H17" s="245" t="s">
        <v>8</v>
      </c>
      <c r="I17" s="244"/>
      <c r="J17" s="244"/>
      <c r="K17" s="244"/>
      <c r="L17" s="244"/>
      <c r="M17" s="244"/>
      <c r="N17" s="245"/>
      <c r="O17" s="245"/>
      <c r="P17" s="244"/>
      <c r="Q17" s="244"/>
      <c r="R17" s="244"/>
      <c r="S17" s="244"/>
      <c r="T17" s="244"/>
      <c r="U17" s="245"/>
      <c r="V17" s="245"/>
      <c r="W17" s="244"/>
      <c r="X17" s="244"/>
      <c r="Y17" s="244"/>
      <c r="Z17" s="244"/>
      <c r="AA17" s="244"/>
      <c r="AB17" s="245" t="s">
        <v>9</v>
      </c>
      <c r="AC17" s="245"/>
      <c r="AD17" s="244"/>
      <c r="AE17" s="244"/>
      <c r="AF17" s="246"/>
      <c r="AG17" s="25">
        <f t="shared" si="0"/>
        <v>1</v>
      </c>
      <c r="AH17" s="35">
        <f t="shared" si="1"/>
        <v>0</v>
      </c>
      <c r="AI17" s="35">
        <f t="shared" si="2"/>
        <v>0</v>
      </c>
      <c r="AJ17" s="7">
        <f t="shared" si="3"/>
        <v>1</v>
      </c>
      <c r="AK17" s="68">
        <f t="shared" si="4"/>
        <v>2</v>
      </c>
      <c r="AL17" s="6">
        <f>AK17+'Dezember 23'!AO17</f>
        <v>6</v>
      </c>
    </row>
    <row r="18" spans="1:38">
      <c r="A18" s="70" t="s">
        <v>92</v>
      </c>
      <c r="B18" s="243"/>
      <c r="C18" s="244"/>
      <c r="D18" s="244"/>
      <c r="E18" s="244"/>
      <c r="F18" s="244"/>
      <c r="G18" s="245"/>
      <c r="H18" s="245" t="s">
        <v>8</v>
      </c>
      <c r="I18" s="244"/>
      <c r="J18" s="244"/>
      <c r="K18" s="244"/>
      <c r="L18" s="244"/>
      <c r="M18" s="244"/>
      <c r="N18" s="245"/>
      <c r="O18" s="245"/>
      <c r="P18" s="244"/>
      <c r="Q18" s="244"/>
      <c r="R18" s="244"/>
      <c r="S18" s="244"/>
      <c r="T18" s="244"/>
      <c r="U18" s="245"/>
      <c r="V18" s="245"/>
      <c r="W18" s="244"/>
      <c r="X18" s="244"/>
      <c r="Y18" s="244"/>
      <c r="Z18" s="244"/>
      <c r="AA18" s="244"/>
      <c r="AB18" s="245" t="s">
        <v>9</v>
      </c>
      <c r="AC18" s="245"/>
      <c r="AD18" s="244"/>
      <c r="AE18" s="244"/>
      <c r="AF18" s="246"/>
      <c r="AG18" s="25">
        <f t="shared" si="0"/>
        <v>1</v>
      </c>
      <c r="AH18" s="35">
        <f t="shared" si="1"/>
        <v>0</v>
      </c>
      <c r="AI18" s="35">
        <f t="shared" si="2"/>
        <v>0</v>
      </c>
      <c r="AJ18" s="7">
        <f t="shared" si="3"/>
        <v>1</v>
      </c>
      <c r="AK18" s="68">
        <f t="shared" si="4"/>
        <v>2</v>
      </c>
      <c r="AL18" s="6">
        <f>AK18+'Dezember 23'!AO18</f>
        <v>4</v>
      </c>
    </row>
    <row r="19" spans="1:38">
      <c r="A19" s="71" t="s">
        <v>27</v>
      </c>
      <c r="B19" s="243"/>
      <c r="C19" s="244"/>
      <c r="D19" s="244"/>
      <c r="E19" s="244"/>
      <c r="F19" s="244"/>
      <c r="G19" s="245"/>
      <c r="H19" s="245" t="s">
        <v>8</v>
      </c>
      <c r="I19" s="244"/>
      <c r="J19" s="244"/>
      <c r="K19" s="244"/>
      <c r="L19" s="244"/>
      <c r="M19" s="244"/>
      <c r="N19" s="245"/>
      <c r="O19" s="245"/>
      <c r="P19" s="244"/>
      <c r="Q19" s="244"/>
      <c r="R19" s="244"/>
      <c r="S19" s="244"/>
      <c r="T19" s="244"/>
      <c r="U19" s="245"/>
      <c r="V19" s="245"/>
      <c r="W19" s="244"/>
      <c r="X19" s="244"/>
      <c r="Y19" s="244"/>
      <c r="Z19" s="244"/>
      <c r="AA19" s="244"/>
      <c r="AB19" s="245" t="s">
        <v>9</v>
      </c>
      <c r="AC19" s="245"/>
      <c r="AD19" s="244"/>
      <c r="AE19" s="244"/>
      <c r="AF19" s="246"/>
      <c r="AG19" s="25">
        <f t="shared" si="0"/>
        <v>1</v>
      </c>
      <c r="AH19" s="35">
        <f t="shared" si="1"/>
        <v>0</v>
      </c>
      <c r="AI19" s="35">
        <f t="shared" si="2"/>
        <v>0</v>
      </c>
      <c r="AJ19" s="7">
        <f t="shared" si="3"/>
        <v>1</v>
      </c>
      <c r="AK19" s="68">
        <f t="shared" si="4"/>
        <v>2</v>
      </c>
      <c r="AL19" s="6">
        <f>AK19+'Dezember 23'!AO19</f>
        <v>6</v>
      </c>
    </row>
    <row r="20" spans="1:38">
      <c r="A20" s="71" t="s">
        <v>28</v>
      </c>
      <c r="B20" s="243" t="s">
        <v>80</v>
      </c>
      <c r="C20" s="244"/>
      <c r="D20" s="244"/>
      <c r="E20" s="244"/>
      <c r="F20" s="244"/>
      <c r="G20" s="245"/>
      <c r="H20" s="245" t="s">
        <v>8</v>
      </c>
      <c r="I20" s="244"/>
      <c r="J20" s="244"/>
      <c r="K20" s="244"/>
      <c r="L20" s="244"/>
      <c r="M20" s="244"/>
      <c r="N20" s="245"/>
      <c r="O20" s="245"/>
      <c r="P20" s="244"/>
      <c r="Q20" s="244"/>
      <c r="R20" s="244"/>
      <c r="S20" s="244"/>
      <c r="T20" s="244"/>
      <c r="U20" s="245"/>
      <c r="V20" s="245" t="s">
        <v>80</v>
      </c>
      <c r="W20" s="244"/>
      <c r="X20" s="244"/>
      <c r="Y20" s="244"/>
      <c r="Z20" s="244"/>
      <c r="AA20" s="244"/>
      <c r="AB20" s="245" t="s">
        <v>21</v>
      </c>
      <c r="AC20" s="245"/>
      <c r="AD20" s="244"/>
      <c r="AE20" s="244"/>
      <c r="AF20" s="246"/>
      <c r="AG20" s="25">
        <f t="shared" si="0"/>
        <v>1</v>
      </c>
      <c r="AH20" s="35">
        <f t="shared" si="1"/>
        <v>1</v>
      </c>
      <c r="AI20" s="35">
        <f t="shared" si="2"/>
        <v>0</v>
      </c>
      <c r="AJ20" s="7">
        <f t="shared" si="3"/>
        <v>0</v>
      </c>
      <c r="AK20" s="68">
        <f t="shared" si="4"/>
        <v>2</v>
      </c>
      <c r="AL20" s="6">
        <f>AK20+'Dezember 23'!AO20</f>
        <v>6</v>
      </c>
    </row>
    <row r="21" spans="1:38">
      <c r="A21" s="70" t="s">
        <v>91</v>
      </c>
      <c r="B21" s="243"/>
      <c r="C21" s="244"/>
      <c r="D21" s="244"/>
      <c r="E21" s="244"/>
      <c r="F21" s="244"/>
      <c r="G21" s="245"/>
      <c r="H21" s="245" t="s">
        <v>9</v>
      </c>
      <c r="I21" s="244"/>
      <c r="J21" s="244"/>
      <c r="K21" s="244"/>
      <c r="L21" s="244"/>
      <c r="M21" s="244"/>
      <c r="N21" s="245"/>
      <c r="O21" s="245"/>
      <c r="P21" s="244"/>
      <c r="Q21" s="244"/>
      <c r="R21" s="244"/>
      <c r="S21" s="244"/>
      <c r="T21" s="244"/>
      <c r="U21" s="245"/>
      <c r="V21" s="245"/>
      <c r="W21" s="244"/>
      <c r="X21" s="244"/>
      <c r="Y21" s="244"/>
      <c r="Z21" s="244"/>
      <c r="AA21" s="244"/>
      <c r="AB21" s="245" t="s">
        <v>9</v>
      </c>
      <c r="AC21" s="245" t="s">
        <v>97</v>
      </c>
      <c r="AD21" s="244"/>
      <c r="AE21" s="244"/>
      <c r="AF21" s="246"/>
      <c r="AG21" s="25">
        <f t="shared" si="0"/>
        <v>0</v>
      </c>
      <c r="AH21" s="35">
        <f t="shared" si="1"/>
        <v>0</v>
      </c>
      <c r="AI21" s="35">
        <f t="shared" si="2"/>
        <v>0</v>
      </c>
      <c r="AJ21" s="7">
        <f t="shared" si="3"/>
        <v>2</v>
      </c>
      <c r="AK21" s="68">
        <f t="shared" si="4"/>
        <v>2</v>
      </c>
      <c r="AL21" s="6">
        <f>AK21+'Dezember 23'!AO21</f>
        <v>4</v>
      </c>
    </row>
    <row r="22" spans="1:38">
      <c r="A22" s="70" t="s">
        <v>81</v>
      </c>
      <c r="B22" s="243" t="s">
        <v>80</v>
      </c>
      <c r="C22" s="244"/>
      <c r="D22" s="244"/>
      <c r="E22" s="244"/>
      <c r="F22" s="244" t="s">
        <v>9</v>
      </c>
      <c r="G22" s="245"/>
      <c r="H22" s="245"/>
      <c r="I22" s="244"/>
      <c r="J22" s="244"/>
      <c r="K22" s="244"/>
      <c r="L22" s="244"/>
      <c r="M22" s="244"/>
      <c r="N22" s="245" t="s">
        <v>80</v>
      </c>
      <c r="O22" s="245" t="s">
        <v>80</v>
      </c>
      <c r="P22" s="244"/>
      <c r="Q22" s="244"/>
      <c r="R22" s="244"/>
      <c r="S22" s="244"/>
      <c r="T22" s="244"/>
      <c r="U22" s="245"/>
      <c r="V22" s="245" t="s">
        <v>9</v>
      </c>
      <c r="W22" s="244"/>
      <c r="X22" s="244"/>
      <c r="Y22" s="244"/>
      <c r="Z22" s="244"/>
      <c r="AA22" s="244"/>
      <c r="AB22" s="245" t="s">
        <v>80</v>
      </c>
      <c r="AC22" s="245" t="s">
        <v>80</v>
      </c>
      <c r="AD22" s="244"/>
      <c r="AE22" s="244"/>
      <c r="AF22" s="246"/>
      <c r="AG22" s="25">
        <f t="shared" si="0"/>
        <v>0</v>
      </c>
      <c r="AH22" s="35">
        <f t="shared" si="1"/>
        <v>0</v>
      </c>
      <c r="AI22" s="35">
        <f t="shared" si="2"/>
        <v>0</v>
      </c>
      <c r="AJ22" s="7">
        <f t="shared" si="3"/>
        <v>2</v>
      </c>
      <c r="AK22" s="68">
        <f t="shared" si="4"/>
        <v>2</v>
      </c>
      <c r="AL22" s="6">
        <f>AK22+'Dezember 23'!AO22</f>
        <v>6</v>
      </c>
    </row>
    <row r="23" spans="1:38">
      <c r="A23" s="70" t="s">
        <v>33</v>
      </c>
      <c r="B23" s="243"/>
      <c r="C23" s="244"/>
      <c r="D23" s="244"/>
      <c r="E23" s="244"/>
      <c r="F23" s="244"/>
      <c r="G23" s="245"/>
      <c r="H23" s="245" t="s">
        <v>9</v>
      </c>
      <c r="I23" s="244"/>
      <c r="J23" s="244"/>
      <c r="K23" s="244"/>
      <c r="L23" s="244"/>
      <c r="M23" s="244"/>
      <c r="N23" s="245"/>
      <c r="O23" s="245"/>
      <c r="P23" s="244"/>
      <c r="Q23" s="244"/>
      <c r="R23" s="244"/>
      <c r="S23" s="244"/>
      <c r="T23" s="244"/>
      <c r="U23" s="245"/>
      <c r="V23" s="245"/>
      <c r="W23" s="244"/>
      <c r="X23" s="244"/>
      <c r="Y23" s="244"/>
      <c r="Z23" s="244"/>
      <c r="AA23" s="244"/>
      <c r="AB23" s="245" t="s">
        <v>21</v>
      </c>
      <c r="AC23" s="245"/>
      <c r="AD23" s="244"/>
      <c r="AE23" s="244"/>
      <c r="AF23" s="246"/>
      <c r="AG23" s="25">
        <f t="shared" si="0"/>
        <v>0</v>
      </c>
      <c r="AH23" s="35">
        <f t="shared" si="1"/>
        <v>1</v>
      </c>
      <c r="AI23" s="35">
        <f t="shared" si="2"/>
        <v>0</v>
      </c>
      <c r="AJ23" s="7">
        <f t="shared" si="3"/>
        <v>1</v>
      </c>
      <c r="AK23" s="68">
        <f t="shared" si="4"/>
        <v>2</v>
      </c>
      <c r="AL23" s="6">
        <f>AK23+'Dezember 23'!AO23</f>
        <v>6</v>
      </c>
    </row>
    <row r="24" spans="1:38">
      <c r="A24" s="70" t="s">
        <v>88</v>
      </c>
      <c r="B24" s="243" t="s">
        <v>80</v>
      </c>
      <c r="C24" s="244"/>
      <c r="D24" s="244"/>
      <c r="E24" s="244"/>
      <c r="F24" s="244"/>
      <c r="G24" s="245"/>
      <c r="H24" s="245" t="s">
        <v>9</v>
      </c>
      <c r="I24" s="244"/>
      <c r="J24" s="244"/>
      <c r="K24" s="244"/>
      <c r="L24" s="244"/>
      <c r="M24" s="244"/>
      <c r="N24" s="245"/>
      <c r="O24" s="245"/>
      <c r="P24" s="244"/>
      <c r="Q24" s="244"/>
      <c r="R24" s="244"/>
      <c r="S24" s="244"/>
      <c r="T24" s="244"/>
      <c r="U24" s="245"/>
      <c r="V24" s="245"/>
      <c r="W24" s="244"/>
      <c r="X24" s="244"/>
      <c r="Y24" s="244"/>
      <c r="Z24" s="244"/>
      <c r="AA24" s="244"/>
      <c r="AB24" s="245" t="s">
        <v>9</v>
      </c>
      <c r="AC24" s="245"/>
      <c r="AD24" s="244"/>
      <c r="AE24" s="244"/>
      <c r="AF24" s="246"/>
      <c r="AG24" s="25">
        <f t="shared" si="0"/>
        <v>0</v>
      </c>
      <c r="AH24" s="35">
        <f t="shared" si="1"/>
        <v>0</v>
      </c>
      <c r="AI24" s="35">
        <f t="shared" si="2"/>
        <v>0</v>
      </c>
      <c r="AJ24" s="7">
        <f t="shared" si="3"/>
        <v>2</v>
      </c>
      <c r="AK24" s="68">
        <f t="shared" si="4"/>
        <v>2</v>
      </c>
      <c r="AL24" s="6">
        <f>AK24+'Dezember 23'!AO24</f>
        <v>5</v>
      </c>
    </row>
    <row r="25" spans="1:38">
      <c r="A25" s="70" t="s">
        <v>56</v>
      </c>
      <c r="B25" s="243" t="s">
        <v>8</v>
      </c>
      <c r="C25" s="244"/>
      <c r="D25" s="244"/>
      <c r="E25" s="244"/>
      <c r="F25" s="244"/>
      <c r="G25" s="245"/>
      <c r="H25" s="245"/>
      <c r="I25" s="244"/>
      <c r="J25" s="244"/>
      <c r="K25" s="244"/>
      <c r="L25" s="244"/>
      <c r="M25" s="244"/>
      <c r="N25" s="245"/>
      <c r="O25" s="245" t="s">
        <v>9</v>
      </c>
      <c r="P25" s="244"/>
      <c r="Q25" s="244"/>
      <c r="R25" s="244"/>
      <c r="S25" s="244"/>
      <c r="T25" s="244"/>
      <c r="U25" s="245"/>
      <c r="V25" s="245"/>
      <c r="W25" s="244"/>
      <c r="X25" s="244"/>
      <c r="Y25" s="244"/>
      <c r="Z25" s="244"/>
      <c r="AA25" s="244"/>
      <c r="AB25" s="245"/>
      <c r="AC25" s="245"/>
      <c r="AD25" s="244"/>
      <c r="AE25" s="244"/>
      <c r="AF25" s="246"/>
      <c r="AG25" s="25">
        <f t="shared" si="0"/>
        <v>1</v>
      </c>
      <c r="AH25" s="35">
        <f t="shared" si="1"/>
        <v>0</v>
      </c>
      <c r="AI25" s="35">
        <f t="shared" si="2"/>
        <v>0</v>
      </c>
      <c r="AJ25" s="7">
        <f t="shared" si="3"/>
        <v>1</v>
      </c>
      <c r="AK25" s="68">
        <f t="shared" si="4"/>
        <v>2</v>
      </c>
      <c r="AL25" s="6">
        <f>AK25+'Dezember 23'!AO25</f>
        <v>6</v>
      </c>
    </row>
    <row r="26" spans="1:38">
      <c r="A26" s="70" t="s">
        <v>87</v>
      </c>
      <c r="B26" s="243"/>
      <c r="C26" s="244"/>
      <c r="D26" s="244"/>
      <c r="E26" s="244"/>
      <c r="F26" s="244"/>
      <c r="G26" s="245"/>
      <c r="H26" s="245"/>
      <c r="I26" s="244"/>
      <c r="J26" s="244"/>
      <c r="K26" s="244"/>
      <c r="L26" s="244"/>
      <c r="M26" s="244"/>
      <c r="N26" s="245"/>
      <c r="O26" s="245" t="s">
        <v>8</v>
      </c>
      <c r="P26" s="244"/>
      <c r="Q26" s="244"/>
      <c r="R26" s="244"/>
      <c r="S26" s="244"/>
      <c r="T26" s="244"/>
      <c r="U26" s="245"/>
      <c r="V26" s="245"/>
      <c r="W26" s="244"/>
      <c r="X26" s="244"/>
      <c r="Y26" s="244"/>
      <c r="Z26" s="244"/>
      <c r="AA26" s="244"/>
      <c r="AB26" s="245"/>
      <c r="AC26" s="245" t="s">
        <v>9</v>
      </c>
      <c r="AD26" s="244"/>
      <c r="AE26" s="244"/>
      <c r="AF26" s="246"/>
      <c r="AG26" s="25">
        <f t="shared" si="0"/>
        <v>1</v>
      </c>
      <c r="AH26" s="35">
        <f t="shared" si="1"/>
        <v>0</v>
      </c>
      <c r="AI26" s="35">
        <f t="shared" si="2"/>
        <v>0</v>
      </c>
      <c r="AJ26" s="7">
        <f t="shared" si="3"/>
        <v>1</v>
      </c>
      <c r="AK26" s="68">
        <f t="shared" si="4"/>
        <v>2</v>
      </c>
      <c r="AL26" s="6">
        <f>AK26+'Dezember 23'!AO26</f>
        <v>4</v>
      </c>
    </row>
    <row r="27" spans="1:38">
      <c r="A27" s="70" t="s">
        <v>74</v>
      </c>
      <c r="B27" s="243" t="s">
        <v>8</v>
      </c>
      <c r="C27" s="244"/>
      <c r="D27" s="244"/>
      <c r="E27" s="244"/>
      <c r="F27" s="244"/>
      <c r="G27" s="245"/>
      <c r="H27" s="245" t="s">
        <v>9</v>
      </c>
      <c r="I27" s="244"/>
      <c r="J27" s="244"/>
      <c r="K27" s="244"/>
      <c r="L27" s="244"/>
      <c r="M27" s="244"/>
      <c r="N27" s="245"/>
      <c r="O27" s="245"/>
      <c r="P27" s="244"/>
      <c r="Q27" s="244"/>
      <c r="R27" s="244"/>
      <c r="S27" s="244"/>
      <c r="T27" s="244"/>
      <c r="U27" s="245"/>
      <c r="V27" s="245"/>
      <c r="W27" s="244"/>
      <c r="X27" s="244"/>
      <c r="Y27" s="244"/>
      <c r="Z27" s="244"/>
      <c r="AA27" s="244"/>
      <c r="AB27" s="245"/>
      <c r="AC27" s="245"/>
      <c r="AD27" s="244"/>
      <c r="AE27" s="244"/>
      <c r="AF27" s="246"/>
      <c r="AG27" s="25">
        <f t="shared" si="0"/>
        <v>1</v>
      </c>
      <c r="AH27" s="35">
        <f t="shared" si="1"/>
        <v>0</v>
      </c>
      <c r="AI27" s="35">
        <f t="shared" si="2"/>
        <v>0</v>
      </c>
      <c r="AJ27" s="7">
        <f t="shared" si="3"/>
        <v>1</v>
      </c>
      <c r="AK27" s="68">
        <f t="shared" si="4"/>
        <v>2</v>
      </c>
      <c r="AL27" s="6">
        <f>AK27+'Dezember 23'!AO27</f>
        <v>6</v>
      </c>
    </row>
    <row r="28" spans="1:38">
      <c r="A28" s="70" t="s">
        <v>57</v>
      </c>
      <c r="B28" s="243" t="s">
        <v>80</v>
      </c>
      <c r="C28" s="244"/>
      <c r="D28" s="244"/>
      <c r="E28" s="244"/>
      <c r="F28" s="244"/>
      <c r="G28" s="245" t="s">
        <v>9</v>
      </c>
      <c r="H28" s="245"/>
      <c r="I28" s="244"/>
      <c r="J28" s="244"/>
      <c r="K28" s="244"/>
      <c r="L28" s="244"/>
      <c r="M28" s="244"/>
      <c r="N28" s="245"/>
      <c r="O28" s="245" t="s">
        <v>80</v>
      </c>
      <c r="P28" s="244"/>
      <c r="Q28" s="244"/>
      <c r="R28" s="244"/>
      <c r="S28" s="244"/>
      <c r="T28" s="244"/>
      <c r="U28" s="245" t="s">
        <v>80</v>
      </c>
      <c r="V28" s="245" t="s">
        <v>80</v>
      </c>
      <c r="W28" s="244"/>
      <c r="X28" s="244"/>
      <c r="Y28" s="244"/>
      <c r="Z28" s="244"/>
      <c r="AA28" s="244"/>
      <c r="AB28" s="245"/>
      <c r="AC28" s="245" t="s">
        <v>8</v>
      </c>
      <c r="AD28" s="244"/>
      <c r="AE28" s="244"/>
      <c r="AF28" s="246"/>
      <c r="AG28" s="25">
        <f t="shared" si="0"/>
        <v>1</v>
      </c>
      <c r="AH28" s="35">
        <f t="shared" si="1"/>
        <v>0</v>
      </c>
      <c r="AI28" s="35">
        <f t="shared" si="2"/>
        <v>0</v>
      </c>
      <c r="AJ28" s="7">
        <f t="shared" si="3"/>
        <v>1</v>
      </c>
      <c r="AK28" s="68">
        <f t="shared" si="4"/>
        <v>2</v>
      </c>
      <c r="AL28" s="6">
        <f>AK28+'Dezember 23'!AO28</f>
        <v>6</v>
      </c>
    </row>
    <row r="29" spans="1:38">
      <c r="A29" s="71" t="s">
        <v>29</v>
      </c>
      <c r="B29" s="243"/>
      <c r="C29" s="244"/>
      <c r="D29" s="244"/>
      <c r="E29" s="244"/>
      <c r="F29" s="244" t="s">
        <v>9</v>
      </c>
      <c r="G29" s="245"/>
      <c r="H29" s="245"/>
      <c r="I29" s="244"/>
      <c r="J29" s="244"/>
      <c r="K29" s="244"/>
      <c r="L29" s="244"/>
      <c r="M29" s="244"/>
      <c r="N29" s="245"/>
      <c r="O29" s="245"/>
      <c r="P29" s="244"/>
      <c r="Q29" s="244"/>
      <c r="R29" s="244"/>
      <c r="S29" s="244"/>
      <c r="T29" s="244"/>
      <c r="U29" s="245" t="s">
        <v>9</v>
      </c>
      <c r="V29" s="245"/>
      <c r="W29" s="244"/>
      <c r="X29" s="244"/>
      <c r="Y29" s="244"/>
      <c r="Z29" s="244"/>
      <c r="AA29" s="244"/>
      <c r="AB29" s="245"/>
      <c r="AC29" s="245"/>
      <c r="AD29" s="244"/>
      <c r="AE29" s="244"/>
      <c r="AF29" s="246"/>
      <c r="AG29" s="25">
        <f t="shared" si="0"/>
        <v>0</v>
      </c>
      <c r="AH29" s="35">
        <f t="shared" si="1"/>
        <v>0</v>
      </c>
      <c r="AI29" s="35">
        <f t="shared" si="2"/>
        <v>0</v>
      </c>
      <c r="AJ29" s="7">
        <f t="shared" si="3"/>
        <v>2</v>
      </c>
      <c r="AK29" s="68">
        <f t="shared" si="4"/>
        <v>2</v>
      </c>
      <c r="AL29" s="6">
        <f>AK29+'Dezember 23'!AO29</f>
        <v>6</v>
      </c>
    </row>
    <row r="30" spans="1:38">
      <c r="A30" s="70" t="s">
        <v>93</v>
      </c>
      <c r="B30" s="243"/>
      <c r="C30" s="244"/>
      <c r="D30" s="244"/>
      <c r="E30" s="244"/>
      <c r="F30" s="244"/>
      <c r="G30" s="245" t="s">
        <v>8</v>
      </c>
      <c r="H30" s="245"/>
      <c r="I30" s="244"/>
      <c r="J30" s="244"/>
      <c r="K30" s="244"/>
      <c r="L30" s="244"/>
      <c r="M30" s="244"/>
      <c r="N30" s="245"/>
      <c r="O30" s="245" t="s">
        <v>9</v>
      </c>
      <c r="P30" s="244"/>
      <c r="Q30" s="244"/>
      <c r="R30" s="244"/>
      <c r="S30" s="244"/>
      <c r="T30" s="244"/>
      <c r="U30" s="245"/>
      <c r="V30" s="245"/>
      <c r="W30" s="244"/>
      <c r="X30" s="244"/>
      <c r="Y30" s="244"/>
      <c r="Z30" s="244"/>
      <c r="AA30" s="244"/>
      <c r="AB30" s="245"/>
      <c r="AC30" s="245"/>
      <c r="AD30" s="244"/>
      <c r="AE30" s="244"/>
      <c r="AF30" s="246"/>
      <c r="AG30" s="25">
        <f t="shared" si="0"/>
        <v>1</v>
      </c>
      <c r="AH30" s="35">
        <f t="shared" si="1"/>
        <v>0</v>
      </c>
      <c r="AI30" s="35">
        <f t="shared" si="2"/>
        <v>0</v>
      </c>
      <c r="AJ30" s="7">
        <f t="shared" si="3"/>
        <v>1</v>
      </c>
      <c r="AK30" s="68">
        <f t="shared" si="4"/>
        <v>2</v>
      </c>
      <c r="AL30" s="6">
        <f>AK30+'Dezember 23'!AO30</f>
        <v>4</v>
      </c>
    </row>
    <row r="31" spans="1:38">
      <c r="A31" s="70" t="s">
        <v>58</v>
      </c>
      <c r="B31" s="243" t="s">
        <v>80</v>
      </c>
      <c r="C31" s="244" t="s">
        <v>80</v>
      </c>
      <c r="D31" s="244" t="s">
        <v>80</v>
      </c>
      <c r="E31" s="244"/>
      <c r="F31" s="244"/>
      <c r="G31" s="245"/>
      <c r="H31" s="245" t="s">
        <v>9</v>
      </c>
      <c r="I31" s="244"/>
      <c r="J31" s="244"/>
      <c r="K31" s="244"/>
      <c r="L31" s="244"/>
      <c r="M31" s="244"/>
      <c r="N31" s="245" t="s">
        <v>80</v>
      </c>
      <c r="O31" s="245" t="s">
        <v>80</v>
      </c>
      <c r="P31" s="244"/>
      <c r="Q31" s="244"/>
      <c r="R31" s="244"/>
      <c r="S31" s="244"/>
      <c r="T31" s="244"/>
      <c r="U31" s="245" t="s">
        <v>80</v>
      </c>
      <c r="V31" s="245"/>
      <c r="W31" s="244"/>
      <c r="X31" s="244"/>
      <c r="Y31" s="244"/>
      <c r="Z31" s="244"/>
      <c r="AA31" s="244"/>
      <c r="AB31" s="245" t="s">
        <v>21</v>
      </c>
      <c r="AC31" s="245"/>
      <c r="AD31" s="244"/>
      <c r="AE31" s="244"/>
      <c r="AF31" s="246"/>
      <c r="AG31" s="25">
        <f t="shared" si="0"/>
        <v>0</v>
      </c>
      <c r="AH31" s="35">
        <f t="shared" si="1"/>
        <v>1</v>
      </c>
      <c r="AI31" s="35">
        <f t="shared" si="2"/>
        <v>0</v>
      </c>
      <c r="AJ31" s="7">
        <f t="shared" si="3"/>
        <v>1</v>
      </c>
      <c r="AK31" s="68">
        <f t="shared" si="4"/>
        <v>2</v>
      </c>
      <c r="AL31" s="6">
        <f>AK31+'Dezember 23'!AO31</f>
        <v>6</v>
      </c>
    </row>
    <row r="32" spans="1:38">
      <c r="A32" s="71" t="s">
        <v>30</v>
      </c>
      <c r="B32" s="243" t="s">
        <v>80</v>
      </c>
      <c r="C32" s="244" t="s">
        <v>80</v>
      </c>
      <c r="D32" s="244" t="s">
        <v>80</v>
      </c>
      <c r="E32" s="244"/>
      <c r="F32" s="244"/>
      <c r="G32" s="245"/>
      <c r="H32" s="245" t="s">
        <v>9</v>
      </c>
      <c r="I32" s="244"/>
      <c r="J32" s="244"/>
      <c r="K32" s="244"/>
      <c r="L32" s="244"/>
      <c r="M32" s="244"/>
      <c r="N32" s="245" t="s">
        <v>80</v>
      </c>
      <c r="O32" s="245" t="s">
        <v>80</v>
      </c>
      <c r="P32" s="244"/>
      <c r="Q32" s="244"/>
      <c r="R32" s="244"/>
      <c r="S32" s="244"/>
      <c r="T32" s="244"/>
      <c r="U32" s="245" t="s">
        <v>80</v>
      </c>
      <c r="V32" s="245"/>
      <c r="W32" s="244"/>
      <c r="X32" s="244"/>
      <c r="Y32" s="244"/>
      <c r="Z32" s="244"/>
      <c r="AA32" s="244"/>
      <c r="AB32" s="245" t="s">
        <v>21</v>
      </c>
      <c r="AC32" s="245"/>
      <c r="AD32" s="244"/>
      <c r="AE32" s="244"/>
      <c r="AF32" s="246"/>
      <c r="AG32" s="25">
        <f t="shared" si="0"/>
        <v>0</v>
      </c>
      <c r="AH32" s="35">
        <f t="shared" si="1"/>
        <v>1</v>
      </c>
      <c r="AI32" s="35">
        <f t="shared" si="2"/>
        <v>0</v>
      </c>
      <c r="AJ32" s="7">
        <f t="shared" si="3"/>
        <v>1</v>
      </c>
      <c r="AK32" s="68">
        <f t="shared" si="4"/>
        <v>2</v>
      </c>
      <c r="AL32" s="6">
        <f>AK32+'Dezember 23'!AO32</f>
        <v>6</v>
      </c>
    </row>
    <row r="33" spans="1:38" ht="13.5" customHeight="1">
      <c r="A33" s="71" t="s">
        <v>31</v>
      </c>
      <c r="B33" s="243" t="s">
        <v>80</v>
      </c>
      <c r="C33" s="244"/>
      <c r="D33" s="244"/>
      <c r="E33" s="244"/>
      <c r="F33" s="244"/>
      <c r="G33" s="245"/>
      <c r="H33" s="245"/>
      <c r="I33" s="244"/>
      <c r="J33" s="244"/>
      <c r="K33" s="244"/>
      <c r="L33" s="244"/>
      <c r="M33" s="244"/>
      <c r="N33" s="245" t="s">
        <v>9</v>
      </c>
      <c r="O33" s="245"/>
      <c r="P33" s="244"/>
      <c r="Q33" s="244"/>
      <c r="R33" s="244"/>
      <c r="S33" s="244"/>
      <c r="T33" s="244"/>
      <c r="U33" s="245"/>
      <c r="V33" s="245"/>
      <c r="W33" s="244"/>
      <c r="X33" s="244"/>
      <c r="Y33" s="244"/>
      <c r="Z33" s="244"/>
      <c r="AA33" s="244"/>
      <c r="AB33" s="245" t="s">
        <v>80</v>
      </c>
      <c r="AC33" s="245" t="s">
        <v>9</v>
      </c>
      <c r="AD33" s="244"/>
      <c r="AE33" s="244"/>
      <c r="AF33" s="246"/>
      <c r="AG33" s="25">
        <f t="shared" si="0"/>
        <v>0</v>
      </c>
      <c r="AH33" s="35">
        <f t="shared" si="1"/>
        <v>0</v>
      </c>
      <c r="AI33" s="35">
        <f t="shared" si="2"/>
        <v>0</v>
      </c>
      <c r="AJ33" s="7">
        <f t="shared" si="3"/>
        <v>2</v>
      </c>
      <c r="AK33" s="68">
        <f t="shared" si="4"/>
        <v>2</v>
      </c>
      <c r="AL33" s="6">
        <f>AK33+'Dezember 23'!AO33</f>
        <v>6</v>
      </c>
    </row>
    <row r="34" spans="1:38">
      <c r="A34" s="70" t="s">
        <v>11</v>
      </c>
      <c r="B34" s="243" t="s">
        <v>80</v>
      </c>
      <c r="C34" s="244"/>
      <c r="D34" s="244"/>
      <c r="E34" s="244"/>
      <c r="F34" s="244"/>
      <c r="G34" s="245"/>
      <c r="H34" s="245"/>
      <c r="I34" s="244"/>
      <c r="J34" s="244"/>
      <c r="K34" s="244"/>
      <c r="L34" s="244"/>
      <c r="M34" s="244"/>
      <c r="N34" s="245" t="s">
        <v>9</v>
      </c>
      <c r="O34" s="245"/>
      <c r="P34" s="244"/>
      <c r="Q34" s="244"/>
      <c r="R34" s="244"/>
      <c r="S34" s="244"/>
      <c r="T34" s="244"/>
      <c r="U34" s="245"/>
      <c r="V34" s="245"/>
      <c r="W34" s="244"/>
      <c r="X34" s="244"/>
      <c r="Y34" s="244"/>
      <c r="Z34" s="244"/>
      <c r="AA34" s="244"/>
      <c r="AB34" s="245" t="s">
        <v>80</v>
      </c>
      <c r="AC34" s="245" t="s">
        <v>9</v>
      </c>
      <c r="AD34" s="244"/>
      <c r="AE34" s="244"/>
      <c r="AF34" s="246"/>
      <c r="AG34" s="25">
        <f t="shared" si="0"/>
        <v>0</v>
      </c>
      <c r="AH34" s="35">
        <f t="shared" si="1"/>
        <v>0</v>
      </c>
      <c r="AI34" s="35">
        <f t="shared" si="2"/>
        <v>0</v>
      </c>
      <c r="AJ34" s="7">
        <f t="shared" si="3"/>
        <v>2</v>
      </c>
      <c r="AK34" s="68">
        <f t="shared" si="4"/>
        <v>2</v>
      </c>
      <c r="AL34" s="6">
        <f>AK34+'Dezember 23'!AO34</f>
        <v>6</v>
      </c>
    </row>
    <row r="35" spans="1:38">
      <c r="A35" s="70" t="s">
        <v>47</v>
      </c>
      <c r="B35" s="243"/>
      <c r="C35" s="244"/>
      <c r="D35" s="244"/>
      <c r="E35" s="244"/>
      <c r="F35" s="244"/>
      <c r="G35" s="245" t="s">
        <v>8</v>
      </c>
      <c r="H35" s="245"/>
      <c r="I35" s="244"/>
      <c r="J35" s="244"/>
      <c r="K35" s="244"/>
      <c r="L35" s="244"/>
      <c r="M35" s="244"/>
      <c r="N35" s="245"/>
      <c r="O35" s="245" t="s">
        <v>9</v>
      </c>
      <c r="P35" s="244"/>
      <c r="Q35" s="244"/>
      <c r="R35" s="244"/>
      <c r="S35" s="244"/>
      <c r="T35" s="244"/>
      <c r="U35" s="245"/>
      <c r="V35" s="245"/>
      <c r="W35" s="244"/>
      <c r="X35" s="244"/>
      <c r="Y35" s="244"/>
      <c r="Z35" s="244"/>
      <c r="AA35" s="244"/>
      <c r="AB35" s="245"/>
      <c r="AC35" s="245"/>
      <c r="AD35" s="244"/>
      <c r="AE35" s="244"/>
      <c r="AF35" s="246"/>
      <c r="AG35" s="25">
        <f t="shared" si="0"/>
        <v>1</v>
      </c>
      <c r="AH35" s="35">
        <f t="shared" si="1"/>
        <v>0</v>
      </c>
      <c r="AI35" s="35">
        <f t="shared" si="2"/>
        <v>0</v>
      </c>
      <c r="AJ35" s="7">
        <f t="shared" si="3"/>
        <v>1</v>
      </c>
      <c r="AK35" s="68">
        <f t="shared" si="4"/>
        <v>2</v>
      </c>
      <c r="AL35" s="6">
        <f>AK35+'Dezember 23'!AO35</f>
        <v>6</v>
      </c>
    </row>
    <row r="36" spans="1:38">
      <c r="A36" s="70" t="s">
        <v>90</v>
      </c>
      <c r="B36" s="243"/>
      <c r="C36" s="244"/>
      <c r="D36" s="244"/>
      <c r="E36" s="244"/>
      <c r="F36" s="244"/>
      <c r="G36" s="245" t="s">
        <v>8</v>
      </c>
      <c r="H36" s="245"/>
      <c r="I36" s="244"/>
      <c r="J36" s="244"/>
      <c r="K36" s="244"/>
      <c r="L36" s="244"/>
      <c r="M36" s="244"/>
      <c r="N36" s="245"/>
      <c r="O36" s="245" t="s">
        <v>9</v>
      </c>
      <c r="P36" s="244"/>
      <c r="Q36" s="244"/>
      <c r="R36" s="244"/>
      <c r="S36" s="244"/>
      <c r="T36" s="244"/>
      <c r="U36" s="245"/>
      <c r="V36" s="245"/>
      <c r="W36" s="244"/>
      <c r="X36" s="244"/>
      <c r="Y36" s="244"/>
      <c r="Z36" s="244"/>
      <c r="AA36" s="244"/>
      <c r="AB36" s="245"/>
      <c r="AC36" s="245"/>
      <c r="AD36" s="244"/>
      <c r="AE36" s="244"/>
      <c r="AF36" s="246"/>
      <c r="AG36" s="25">
        <f t="shared" si="0"/>
        <v>1</v>
      </c>
      <c r="AH36" s="35">
        <f t="shared" si="1"/>
        <v>0</v>
      </c>
      <c r="AI36" s="35">
        <f t="shared" si="2"/>
        <v>0</v>
      </c>
      <c r="AJ36" s="7">
        <f t="shared" si="3"/>
        <v>1</v>
      </c>
      <c r="AK36" s="68">
        <f t="shared" si="4"/>
        <v>2</v>
      </c>
      <c r="AL36" s="6">
        <f>AK36+'Dezember 23'!AO36</f>
        <v>5</v>
      </c>
    </row>
    <row r="37" spans="1:38">
      <c r="A37" s="70" t="s">
        <v>75</v>
      </c>
      <c r="B37" s="243"/>
      <c r="C37" s="244"/>
      <c r="D37" s="244"/>
      <c r="E37" s="244"/>
      <c r="F37" s="244"/>
      <c r="G37" s="245" t="s">
        <v>8</v>
      </c>
      <c r="H37" s="245"/>
      <c r="I37" s="244"/>
      <c r="J37" s="244"/>
      <c r="K37" s="244"/>
      <c r="L37" s="244"/>
      <c r="M37" s="244"/>
      <c r="N37" s="245"/>
      <c r="O37" s="245" t="s">
        <v>80</v>
      </c>
      <c r="P37" s="244"/>
      <c r="Q37" s="244"/>
      <c r="R37" s="244"/>
      <c r="S37" s="244"/>
      <c r="T37" s="244"/>
      <c r="U37" s="245"/>
      <c r="V37" s="245"/>
      <c r="W37" s="244"/>
      <c r="X37" s="244"/>
      <c r="Y37" s="244"/>
      <c r="Z37" s="244"/>
      <c r="AA37" s="244"/>
      <c r="AB37" s="245" t="s">
        <v>21</v>
      </c>
      <c r="AC37" s="245"/>
      <c r="AD37" s="244"/>
      <c r="AE37" s="244"/>
      <c r="AF37" s="246"/>
      <c r="AG37" s="25">
        <f t="shared" si="0"/>
        <v>1</v>
      </c>
      <c r="AH37" s="35">
        <f t="shared" si="1"/>
        <v>1</v>
      </c>
      <c r="AI37" s="35">
        <f t="shared" si="2"/>
        <v>0</v>
      </c>
      <c r="AJ37" s="7">
        <f t="shared" si="3"/>
        <v>0</v>
      </c>
      <c r="AK37" s="68">
        <f t="shared" si="4"/>
        <v>2</v>
      </c>
      <c r="AL37" s="6">
        <f>AK37+'Dezember 23'!AO37</f>
        <v>6</v>
      </c>
    </row>
    <row r="38" spans="1:38">
      <c r="A38" s="70" t="s">
        <v>59</v>
      </c>
      <c r="B38" s="247" t="s">
        <v>80</v>
      </c>
      <c r="C38" s="130"/>
      <c r="D38" s="130"/>
      <c r="E38" s="130"/>
      <c r="F38" s="130"/>
      <c r="G38" s="128" t="s">
        <v>80</v>
      </c>
      <c r="H38" s="128" t="s">
        <v>80</v>
      </c>
      <c r="I38" s="130"/>
      <c r="J38" s="130"/>
      <c r="K38" s="130"/>
      <c r="L38" s="130"/>
      <c r="M38" s="130"/>
      <c r="N38" s="128"/>
      <c r="O38" s="128" t="s">
        <v>80</v>
      </c>
      <c r="P38" s="130"/>
      <c r="Q38" s="130"/>
      <c r="R38" s="130"/>
      <c r="S38" s="130"/>
      <c r="T38" s="130"/>
      <c r="U38" s="128" t="s">
        <v>80</v>
      </c>
      <c r="V38" s="128" t="s">
        <v>8</v>
      </c>
      <c r="W38" s="130"/>
      <c r="X38" s="130"/>
      <c r="Y38" s="130"/>
      <c r="Z38" s="130"/>
      <c r="AA38" s="130"/>
      <c r="AB38" s="128"/>
      <c r="AC38" s="128" t="s">
        <v>9</v>
      </c>
      <c r="AD38" s="130"/>
      <c r="AE38" s="130"/>
      <c r="AF38" s="248"/>
      <c r="AG38" s="25">
        <f t="shared" si="0"/>
        <v>1</v>
      </c>
      <c r="AH38" s="35">
        <f t="shared" si="1"/>
        <v>0</v>
      </c>
      <c r="AI38" s="35">
        <f t="shared" si="2"/>
        <v>0</v>
      </c>
      <c r="AJ38" s="7">
        <f t="shared" si="3"/>
        <v>1</v>
      </c>
      <c r="AK38" s="68">
        <f t="shared" si="4"/>
        <v>2</v>
      </c>
      <c r="AL38" s="6">
        <f>AK38+'Dezember 23'!AO38</f>
        <v>6</v>
      </c>
    </row>
    <row r="39" spans="1:38">
      <c r="A39" s="71" t="s">
        <v>32</v>
      </c>
      <c r="B39" s="249" t="s">
        <v>80</v>
      </c>
      <c r="C39" s="221"/>
      <c r="D39" s="221"/>
      <c r="E39" s="221"/>
      <c r="F39" s="225"/>
      <c r="G39" s="223" t="s">
        <v>80</v>
      </c>
      <c r="H39" s="223" t="s">
        <v>80</v>
      </c>
      <c r="I39" s="221"/>
      <c r="J39" s="221"/>
      <c r="K39" s="221"/>
      <c r="L39" s="221"/>
      <c r="M39" s="221"/>
      <c r="N39" s="223"/>
      <c r="O39" s="223" t="s">
        <v>8</v>
      </c>
      <c r="P39" s="221"/>
      <c r="Q39" s="221"/>
      <c r="R39" s="221"/>
      <c r="S39" s="221"/>
      <c r="T39" s="221"/>
      <c r="U39" s="223"/>
      <c r="V39" s="258" t="s">
        <v>96</v>
      </c>
      <c r="W39" s="221"/>
      <c r="X39" s="221"/>
      <c r="Y39" s="221"/>
      <c r="Z39" s="221"/>
      <c r="AA39" s="221"/>
      <c r="AB39" s="223"/>
      <c r="AC39" s="223"/>
      <c r="AD39" s="221"/>
      <c r="AE39" s="221"/>
      <c r="AF39" s="250"/>
      <c r="AG39" s="25">
        <f t="shared" si="0"/>
        <v>1</v>
      </c>
      <c r="AH39" s="35">
        <f t="shared" si="1"/>
        <v>0</v>
      </c>
      <c r="AI39" s="35">
        <f t="shared" si="2"/>
        <v>1</v>
      </c>
      <c r="AJ39" s="7">
        <f t="shared" si="3"/>
        <v>0</v>
      </c>
      <c r="AK39" s="68">
        <f t="shared" ref="AK39:AK55" si="5">SUM(AG39:AJ39)</f>
        <v>2</v>
      </c>
      <c r="AL39" s="6">
        <f>AK39+'Dezember 23'!AO39</f>
        <v>6</v>
      </c>
    </row>
    <row r="40" spans="1:38">
      <c r="A40" s="70" t="s">
        <v>12</v>
      </c>
      <c r="B40" s="249" t="s">
        <v>80</v>
      </c>
      <c r="C40" s="221"/>
      <c r="D40" s="221"/>
      <c r="E40" s="221"/>
      <c r="F40" s="225"/>
      <c r="G40" s="223" t="s">
        <v>80</v>
      </c>
      <c r="H40" s="223" t="s">
        <v>80</v>
      </c>
      <c r="I40" s="221"/>
      <c r="J40" s="221"/>
      <c r="K40" s="221"/>
      <c r="L40" s="221"/>
      <c r="M40" s="221"/>
      <c r="N40" s="223"/>
      <c r="O40" s="223" t="s">
        <v>8</v>
      </c>
      <c r="P40" s="221"/>
      <c r="Q40" s="221"/>
      <c r="R40" s="221"/>
      <c r="S40" s="221"/>
      <c r="T40" s="221"/>
      <c r="U40" s="223"/>
      <c r="V40" s="258" t="s">
        <v>96</v>
      </c>
      <c r="W40" s="221"/>
      <c r="X40" s="221"/>
      <c r="Y40" s="221"/>
      <c r="Z40" s="221"/>
      <c r="AA40" s="221"/>
      <c r="AB40" s="223"/>
      <c r="AC40" s="223"/>
      <c r="AD40" s="221"/>
      <c r="AE40" s="221"/>
      <c r="AF40" s="250"/>
      <c r="AG40" s="25">
        <f t="shared" si="0"/>
        <v>1</v>
      </c>
      <c r="AH40" s="35">
        <f t="shared" si="1"/>
        <v>0</v>
      </c>
      <c r="AI40" s="35">
        <f t="shared" si="2"/>
        <v>1</v>
      </c>
      <c r="AJ40" s="7">
        <f t="shared" si="3"/>
        <v>0</v>
      </c>
      <c r="AK40" s="68">
        <f t="shared" si="5"/>
        <v>2</v>
      </c>
      <c r="AL40" s="6">
        <f>AK40+'Dezember 23'!AO40</f>
        <v>6</v>
      </c>
    </row>
    <row r="41" spans="1:38">
      <c r="A41" s="70" t="s">
        <v>60</v>
      </c>
      <c r="B41" s="249" t="s">
        <v>8</v>
      </c>
      <c r="C41" s="221"/>
      <c r="D41" s="221"/>
      <c r="E41" s="221"/>
      <c r="F41" s="225"/>
      <c r="G41" s="223"/>
      <c r="H41" s="223"/>
      <c r="I41" s="221"/>
      <c r="J41" s="221"/>
      <c r="K41" s="221"/>
      <c r="L41" s="221"/>
      <c r="M41" s="221"/>
      <c r="N41" s="223"/>
      <c r="O41" s="223" t="s">
        <v>80</v>
      </c>
      <c r="P41" s="221"/>
      <c r="Q41" s="221"/>
      <c r="R41" s="221"/>
      <c r="S41" s="221"/>
      <c r="T41" s="221"/>
      <c r="U41" s="223"/>
      <c r="V41" s="223"/>
      <c r="W41" s="221"/>
      <c r="X41" s="221"/>
      <c r="Y41" s="221"/>
      <c r="Z41" s="221"/>
      <c r="AA41" s="221"/>
      <c r="AB41" s="223" t="s">
        <v>9</v>
      </c>
      <c r="AC41" s="223"/>
      <c r="AD41" s="221"/>
      <c r="AE41" s="221"/>
      <c r="AF41" s="250"/>
      <c r="AG41" s="25">
        <f t="shared" si="0"/>
        <v>1</v>
      </c>
      <c r="AH41" s="35">
        <f t="shared" si="1"/>
        <v>0</v>
      </c>
      <c r="AI41" s="35">
        <f t="shared" si="2"/>
        <v>0</v>
      </c>
      <c r="AJ41" s="7">
        <f t="shared" si="3"/>
        <v>1</v>
      </c>
      <c r="AK41" s="68">
        <f t="shared" si="5"/>
        <v>2</v>
      </c>
      <c r="AL41" s="6">
        <f>AK41+'Dezember 23'!AO41</f>
        <v>6</v>
      </c>
    </row>
    <row r="42" spans="1:38">
      <c r="A42" s="70" t="s">
        <v>40</v>
      </c>
      <c r="B42" s="249" t="s">
        <v>9</v>
      </c>
      <c r="C42" s="221"/>
      <c r="D42" s="221"/>
      <c r="E42" s="221"/>
      <c r="F42" s="225"/>
      <c r="G42" s="223"/>
      <c r="H42" s="223"/>
      <c r="I42" s="221"/>
      <c r="J42" s="221"/>
      <c r="K42" s="221"/>
      <c r="L42" s="221"/>
      <c r="M42" s="221"/>
      <c r="N42" s="223" t="s">
        <v>80</v>
      </c>
      <c r="O42" s="223" t="s">
        <v>8</v>
      </c>
      <c r="P42" s="221"/>
      <c r="Q42" s="221"/>
      <c r="R42" s="221"/>
      <c r="S42" s="221"/>
      <c r="T42" s="221"/>
      <c r="U42" s="223" t="s">
        <v>80</v>
      </c>
      <c r="V42" s="223"/>
      <c r="W42" s="221"/>
      <c r="X42" s="221"/>
      <c r="Y42" s="221"/>
      <c r="Z42" s="221"/>
      <c r="AA42" s="221"/>
      <c r="AB42" s="223"/>
      <c r="AC42" s="223"/>
      <c r="AD42" s="221"/>
      <c r="AE42" s="221"/>
      <c r="AF42" s="250"/>
      <c r="AG42" s="25">
        <f t="shared" si="0"/>
        <v>1</v>
      </c>
      <c r="AH42" s="35">
        <f t="shared" si="1"/>
        <v>0</v>
      </c>
      <c r="AI42" s="35">
        <f t="shared" si="2"/>
        <v>0</v>
      </c>
      <c r="AJ42" s="7">
        <f t="shared" si="3"/>
        <v>1</v>
      </c>
      <c r="AK42" s="68">
        <f t="shared" si="5"/>
        <v>2</v>
      </c>
      <c r="AL42" s="6">
        <f>AK42+'Dezember 23'!AO42</f>
        <v>6</v>
      </c>
    </row>
    <row r="43" spans="1:38">
      <c r="A43" s="70" t="s">
        <v>44</v>
      </c>
      <c r="B43" s="249"/>
      <c r="C43" s="221"/>
      <c r="D43" s="221"/>
      <c r="E43" s="221"/>
      <c r="F43" s="225"/>
      <c r="G43" s="223"/>
      <c r="H43" s="258" t="s">
        <v>96</v>
      </c>
      <c r="I43" s="221"/>
      <c r="J43" s="221"/>
      <c r="K43" s="221"/>
      <c r="L43" s="221"/>
      <c r="M43" s="221"/>
      <c r="N43" s="223"/>
      <c r="O43" s="223"/>
      <c r="P43" s="221"/>
      <c r="Q43" s="221"/>
      <c r="R43" s="221"/>
      <c r="S43" s="221"/>
      <c r="T43" s="221"/>
      <c r="U43" s="223"/>
      <c r="V43" s="223" t="s">
        <v>8</v>
      </c>
      <c r="W43" s="221"/>
      <c r="X43" s="221"/>
      <c r="Y43" s="221"/>
      <c r="Z43" s="221"/>
      <c r="AA43" s="221"/>
      <c r="AB43" s="223"/>
      <c r="AC43" s="223"/>
      <c r="AD43" s="221"/>
      <c r="AE43" s="221"/>
      <c r="AF43" s="250"/>
      <c r="AG43" s="25">
        <f t="shared" si="0"/>
        <v>1</v>
      </c>
      <c r="AH43" s="35">
        <f t="shared" si="1"/>
        <v>0</v>
      </c>
      <c r="AI43" s="35">
        <f t="shared" si="2"/>
        <v>1</v>
      </c>
      <c r="AJ43" s="7">
        <f t="shared" si="3"/>
        <v>0</v>
      </c>
      <c r="AK43" s="68">
        <f t="shared" si="5"/>
        <v>2</v>
      </c>
      <c r="AL43" s="6">
        <f>AK43+'Dezember 23'!AO43</f>
        <v>6</v>
      </c>
    </row>
    <row r="44" spans="1:38">
      <c r="A44" s="70" t="s">
        <v>86</v>
      </c>
      <c r="B44" s="249"/>
      <c r="C44" s="221"/>
      <c r="D44" s="221"/>
      <c r="E44" s="221"/>
      <c r="F44" s="225"/>
      <c r="G44" s="223" t="s">
        <v>9</v>
      </c>
      <c r="H44" s="223"/>
      <c r="I44" s="221"/>
      <c r="J44" s="221"/>
      <c r="K44" s="221"/>
      <c r="L44" s="221"/>
      <c r="M44" s="221"/>
      <c r="N44" s="223"/>
      <c r="O44" s="223"/>
      <c r="P44" s="221"/>
      <c r="Q44" s="221"/>
      <c r="R44" s="221"/>
      <c r="S44" s="221"/>
      <c r="T44" s="221"/>
      <c r="U44" s="223"/>
      <c r="V44" s="223"/>
      <c r="W44" s="221"/>
      <c r="X44" s="221"/>
      <c r="Y44" s="221"/>
      <c r="Z44" s="221"/>
      <c r="AA44" s="221"/>
      <c r="AB44" s="223"/>
      <c r="AC44" s="223" t="s">
        <v>8</v>
      </c>
      <c r="AD44" s="221"/>
      <c r="AE44" s="221"/>
      <c r="AF44" s="250"/>
      <c r="AG44" s="25">
        <f t="shared" si="0"/>
        <v>1</v>
      </c>
      <c r="AH44" s="35">
        <f t="shared" si="1"/>
        <v>0</v>
      </c>
      <c r="AI44" s="35">
        <f t="shared" si="2"/>
        <v>0</v>
      </c>
      <c r="AJ44" s="7">
        <f t="shared" si="3"/>
        <v>1</v>
      </c>
      <c r="AK44" s="68">
        <f t="shared" si="5"/>
        <v>2</v>
      </c>
      <c r="AL44" s="6">
        <f>AK44+'Dezember 23'!AO44</f>
        <v>5</v>
      </c>
    </row>
    <row r="45" spans="1:38">
      <c r="A45" s="71" t="s">
        <v>65</v>
      </c>
      <c r="B45" s="249"/>
      <c r="C45" s="221"/>
      <c r="D45" s="221"/>
      <c r="E45" s="221"/>
      <c r="F45" s="225"/>
      <c r="G45" s="223" t="s">
        <v>8</v>
      </c>
      <c r="H45" s="223"/>
      <c r="I45" s="221"/>
      <c r="J45" s="221"/>
      <c r="K45" s="221"/>
      <c r="L45" s="221"/>
      <c r="M45" s="221"/>
      <c r="N45" s="223"/>
      <c r="O45" s="223"/>
      <c r="P45" s="221"/>
      <c r="Q45" s="221"/>
      <c r="R45" s="221"/>
      <c r="S45" s="221"/>
      <c r="T45" s="221"/>
      <c r="U45" s="223"/>
      <c r="V45" s="223" t="s">
        <v>8</v>
      </c>
      <c r="W45" s="221"/>
      <c r="X45" s="221"/>
      <c r="Y45" s="221"/>
      <c r="Z45" s="221"/>
      <c r="AA45" s="221"/>
      <c r="AB45" s="223"/>
      <c r="AC45" s="223"/>
      <c r="AD45" s="221"/>
      <c r="AE45" s="221"/>
      <c r="AF45" s="250"/>
      <c r="AG45" s="25">
        <f t="shared" si="0"/>
        <v>2</v>
      </c>
      <c r="AH45" s="35">
        <f t="shared" si="1"/>
        <v>0</v>
      </c>
      <c r="AI45" s="35">
        <f t="shared" si="2"/>
        <v>0</v>
      </c>
      <c r="AJ45" s="7">
        <f t="shared" si="3"/>
        <v>0</v>
      </c>
      <c r="AK45" s="68">
        <f t="shared" si="5"/>
        <v>2</v>
      </c>
      <c r="AL45" s="6">
        <f>AK45+'Dezember 23'!AO45</f>
        <v>6</v>
      </c>
    </row>
    <row r="46" spans="1:38">
      <c r="A46" s="70" t="s">
        <v>94</v>
      </c>
      <c r="B46" s="249"/>
      <c r="C46" s="221"/>
      <c r="D46" s="221"/>
      <c r="E46" s="221"/>
      <c r="F46" s="225"/>
      <c r="G46" s="223" t="s">
        <v>9</v>
      </c>
      <c r="H46" s="223"/>
      <c r="I46" s="221"/>
      <c r="J46" s="221"/>
      <c r="K46" s="221"/>
      <c r="L46" s="221"/>
      <c r="M46" s="221"/>
      <c r="N46" s="223"/>
      <c r="O46" s="223" t="s">
        <v>8</v>
      </c>
      <c r="P46" s="221"/>
      <c r="Q46" s="221"/>
      <c r="R46" s="221"/>
      <c r="S46" s="221"/>
      <c r="T46" s="221"/>
      <c r="U46" s="223"/>
      <c r="V46" s="223"/>
      <c r="W46" s="221"/>
      <c r="X46" s="221"/>
      <c r="Y46" s="221"/>
      <c r="Z46" s="221"/>
      <c r="AA46" s="221"/>
      <c r="AB46" s="223"/>
      <c r="AC46" s="223"/>
      <c r="AD46" s="221"/>
      <c r="AE46" s="221"/>
      <c r="AF46" s="250"/>
      <c r="AG46" s="25">
        <f t="shared" si="0"/>
        <v>1</v>
      </c>
      <c r="AH46" s="35">
        <f t="shared" si="1"/>
        <v>0</v>
      </c>
      <c r="AI46" s="35">
        <f t="shared" si="2"/>
        <v>0</v>
      </c>
      <c r="AJ46" s="7">
        <f t="shared" si="3"/>
        <v>1</v>
      </c>
      <c r="AK46" s="68">
        <f t="shared" si="5"/>
        <v>2</v>
      </c>
      <c r="AL46" s="6">
        <f>AK46+'Dezember 23'!AO46</f>
        <v>5</v>
      </c>
    </row>
    <row r="47" spans="1:38">
      <c r="A47" s="70" t="s">
        <v>45</v>
      </c>
      <c r="B47" s="249" t="s">
        <v>9</v>
      </c>
      <c r="C47" s="221"/>
      <c r="D47" s="221"/>
      <c r="E47" s="221"/>
      <c r="F47" s="225"/>
      <c r="G47" s="223"/>
      <c r="H47" s="223"/>
      <c r="I47" s="221"/>
      <c r="J47" s="221"/>
      <c r="K47" s="221"/>
      <c r="L47" s="221"/>
      <c r="M47" s="221"/>
      <c r="N47" s="223" t="s">
        <v>80</v>
      </c>
      <c r="O47" s="223" t="s">
        <v>80</v>
      </c>
      <c r="P47" s="221"/>
      <c r="Q47" s="221"/>
      <c r="R47" s="221"/>
      <c r="S47" s="221"/>
      <c r="T47" s="221"/>
      <c r="U47" s="223" t="s">
        <v>80</v>
      </c>
      <c r="V47" s="223" t="s">
        <v>80</v>
      </c>
      <c r="W47" s="221"/>
      <c r="X47" s="221"/>
      <c r="Y47" s="221"/>
      <c r="Z47" s="221"/>
      <c r="AA47" s="221"/>
      <c r="AB47" s="223"/>
      <c r="AC47" s="223" t="s">
        <v>8</v>
      </c>
      <c r="AD47" s="221"/>
      <c r="AE47" s="221"/>
      <c r="AF47" s="250"/>
      <c r="AG47" s="25">
        <f t="shared" si="0"/>
        <v>1</v>
      </c>
      <c r="AH47" s="35">
        <f t="shared" si="1"/>
        <v>0</v>
      </c>
      <c r="AI47" s="35">
        <f t="shared" si="2"/>
        <v>0</v>
      </c>
      <c r="AJ47" s="7">
        <f t="shared" si="3"/>
        <v>1</v>
      </c>
      <c r="AK47" s="68">
        <f t="shared" si="5"/>
        <v>2</v>
      </c>
      <c r="AL47" s="6">
        <f>AK47+'Dezember 23'!AO47</f>
        <v>6</v>
      </c>
    </row>
    <row r="48" spans="1:38">
      <c r="A48" s="70" t="s">
        <v>95</v>
      </c>
      <c r="B48" s="249" t="s">
        <v>9</v>
      </c>
      <c r="C48" s="221"/>
      <c r="D48" s="221"/>
      <c r="E48" s="221"/>
      <c r="F48" s="225"/>
      <c r="G48" s="223"/>
      <c r="H48" s="223"/>
      <c r="I48" s="221"/>
      <c r="J48" s="221"/>
      <c r="K48" s="221"/>
      <c r="L48" s="221"/>
      <c r="M48" s="221"/>
      <c r="N48" s="223" t="s">
        <v>80</v>
      </c>
      <c r="O48" s="223" t="s">
        <v>80</v>
      </c>
      <c r="P48" s="221"/>
      <c r="Q48" s="221"/>
      <c r="R48" s="221"/>
      <c r="S48" s="221"/>
      <c r="T48" s="221"/>
      <c r="U48" s="223" t="s">
        <v>80</v>
      </c>
      <c r="V48" s="223" t="s">
        <v>80</v>
      </c>
      <c r="W48" s="221"/>
      <c r="X48" s="221"/>
      <c r="Y48" s="221"/>
      <c r="Z48" s="221"/>
      <c r="AA48" s="221"/>
      <c r="AB48" s="223"/>
      <c r="AC48" s="223" t="s">
        <v>8</v>
      </c>
      <c r="AD48" s="221"/>
      <c r="AE48" s="221"/>
      <c r="AF48" s="250"/>
      <c r="AG48" s="25">
        <f t="shared" si="0"/>
        <v>1</v>
      </c>
      <c r="AH48" s="35">
        <f t="shared" si="1"/>
        <v>0</v>
      </c>
      <c r="AI48" s="35">
        <f t="shared" si="2"/>
        <v>0</v>
      </c>
      <c r="AJ48" s="7">
        <f t="shared" si="3"/>
        <v>1</v>
      </c>
      <c r="AK48" s="68">
        <f t="shared" si="5"/>
        <v>2</v>
      </c>
      <c r="AL48" s="6">
        <f>AK48+'Dezember 23'!AO48</f>
        <v>5</v>
      </c>
    </row>
    <row r="49" spans="1:38">
      <c r="A49" s="70" t="s">
        <v>61</v>
      </c>
      <c r="B49" s="249" t="s">
        <v>9</v>
      </c>
      <c r="C49" s="221"/>
      <c r="D49" s="221"/>
      <c r="E49" s="221"/>
      <c r="F49" s="225"/>
      <c r="G49" s="223"/>
      <c r="H49" s="223"/>
      <c r="I49" s="221"/>
      <c r="J49" s="221"/>
      <c r="K49" s="221"/>
      <c r="L49" s="221"/>
      <c r="M49" s="221"/>
      <c r="N49" s="223"/>
      <c r="O49" s="223" t="s">
        <v>80</v>
      </c>
      <c r="P49" s="221"/>
      <c r="Q49" s="221"/>
      <c r="R49" s="221"/>
      <c r="S49" s="221"/>
      <c r="T49" s="221"/>
      <c r="U49" s="223" t="s">
        <v>9</v>
      </c>
      <c r="V49" s="223"/>
      <c r="W49" s="221"/>
      <c r="X49" s="221"/>
      <c r="Y49" s="221"/>
      <c r="Z49" s="221"/>
      <c r="AA49" s="221"/>
      <c r="AB49" s="223"/>
      <c r="AC49" s="223"/>
      <c r="AD49" s="221"/>
      <c r="AE49" s="221"/>
      <c r="AF49" s="250"/>
      <c r="AG49" s="25">
        <f t="shared" si="0"/>
        <v>0</v>
      </c>
      <c r="AH49" s="35">
        <f t="shared" si="1"/>
        <v>0</v>
      </c>
      <c r="AI49" s="35">
        <f t="shared" si="2"/>
        <v>0</v>
      </c>
      <c r="AJ49" s="7">
        <f t="shared" si="3"/>
        <v>2</v>
      </c>
      <c r="AK49" s="68">
        <f t="shared" si="5"/>
        <v>2</v>
      </c>
      <c r="AL49" s="6">
        <f>AK49+'Dezember 23'!AO49</f>
        <v>6</v>
      </c>
    </row>
    <row r="50" spans="1:38">
      <c r="A50" s="70" t="s">
        <v>43</v>
      </c>
      <c r="B50" s="249" t="s">
        <v>80</v>
      </c>
      <c r="C50" s="221" t="s">
        <v>80</v>
      </c>
      <c r="D50" s="221" t="s">
        <v>80</v>
      </c>
      <c r="E50" s="221" t="s">
        <v>80</v>
      </c>
      <c r="F50" s="225" t="s">
        <v>80</v>
      </c>
      <c r="G50" s="223" t="s">
        <v>80</v>
      </c>
      <c r="H50" s="223" t="s">
        <v>80</v>
      </c>
      <c r="I50" s="221"/>
      <c r="J50" s="221"/>
      <c r="K50" s="221"/>
      <c r="L50" s="221"/>
      <c r="M50" s="221"/>
      <c r="N50" s="223" t="s">
        <v>9</v>
      </c>
      <c r="O50" s="223"/>
      <c r="P50" s="221"/>
      <c r="Q50" s="221"/>
      <c r="R50" s="221"/>
      <c r="S50" s="221"/>
      <c r="T50" s="221"/>
      <c r="U50" s="223"/>
      <c r="V50" s="223" t="s">
        <v>8</v>
      </c>
      <c r="W50" s="221"/>
      <c r="X50" s="221"/>
      <c r="Y50" s="221"/>
      <c r="Z50" s="221"/>
      <c r="AA50" s="221"/>
      <c r="AB50" s="223"/>
      <c r="AC50" s="223" t="s">
        <v>80</v>
      </c>
      <c r="AD50" s="221"/>
      <c r="AE50" s="221"/>
      <c r="AF50" s="250"/>
      <c r="AG50" s="25">
        <f t="shared" si="0"/>
        <v>1</v>
      </c>
      <c r="AH50" s="35">
        <f t="shared" si="1"/>
        <v>0</v>
      </c>
      <c r="AI50" s="35">
        <f t="shared" si="2"/>
        <v>0</v>
      </c>
      <c r="AJ50" s="7">
        <f t="shared" si="3"/>
        <v>1</v>
      </c>
      <c r="AK50" s="68">
        <f t="shared" si="5"/>
        <v>2</v>
      </c>
      <c r="AL50" s="6">
        <f>AK50+'Dezember 23'!AO50</f>
        <v>6</v>
      </c>
    </row>
    <row r="51" spans="1:38">
      <c r="A51" s="70" t="s">
        <v>79</v>
      </c>
      <c r="B51" s="249" t="s">
        <v>9</v>
      </c>
      <c r="C51" s="221"/>
      <c r="D51" s="221"/>
      <c r="E51" s="221"/>
      <c r="F51" s="225"/>
      <c r="G51" s="223" t="s">
        <v>80</v>
      </c>
      <c r="H51" s="223" t="s">
        <v>80</v>
      </c>
      <c r="I51" s="221"/>
      <c r="J51" s="221"/>
      <c r="K51" s="221"/>
      <c r="L51" s="221"/>
      <c r="M51" s="221"/>
      <c r="N51" s="223"/>
      <c r="O51" s="223"/>
      <c r="P51" s="221"/>
      <c r="Q51" s="221"/>
      <c r="R51" s="221"/>
      <c r="S51" s="221"/>
      <c r="T51" s="221"/>
      <c r="U51" s="223"/>
      <c r="V51" s="223" t="s">
        <v>8</v>
      </c>
      <c r="W51" s="221"/>
      <c r="X51" s="221"/>
      <c r="Y51" s="221"/>
      <c r="Z51" s="221"/>
      <c r="AA51" s="221"/>
      <c r="AB51" s="223"/>
      <c r="AC51" s="223"/>
      <c r="AD51" s="221"/>
      <c r="AE51" s="221"/>
      <c r="AF51" s="250"/>
      <c r="AG51" s="25">
        <f t="shared" si="0"/>
        <v>1</v>
      </c>
      <c r="AH51" s="35">
        <f t="shared" si="1"/>
        <v>0</v>
      </c>
      <c r="AI51" s="35">
        <f t="shared" si="2"/>
        <v>0</v>
      </c>
      <c r="AJ51" s="7">
        <f t="shared" si="3"/>
        <v>1</v>
      </c>
      <c r="AK51" s="68">
        <f t="shared" si="5"/>
        <v>2</v>
      </c>
      <c r="AL51" s="6">
        <f>AK51+'Dezember 23'!AO51</f>
        <v>6</v>
      </c>
    </row>
    <row r="52" spans="1:38">
      <c r="A52" s="70" t="s">
        <v>89</v>
      </c>
      <c r="B52" s="249"/>
      <c r="C52" s="221"/>
      <c r="D52" s="221"/>
      <c r="E52" s="221"/>
      <c r="F52" s="225"/>
      <c r="G52" s="223" t="s">
        <v>9</v>
      </c>
      <c r="H52" s="223"/>
      <c r="I52" s="221"/>
      <c r="J52" s="221"/>
      <c r="K52" s="221"/>
      <c r="L52" s="221"/>
      <c r="M52" s="221"/>
      <c r="N52" s="223" t="s">
        <v>80</v>
      </c>
      <c r="O52" s="223"/>
      <c r="P52" s="221"/>
      <c r="Q52" s="221"/>
      <c r="R52" s="221"/>
      <c r="S52" s="221"/>
      <c r="T52" s="221"/>
      <c r="U52" s="223"/>
      <c r="V52" s="223" t="s">
        <v>8</v>
      </c>
      <c r="W52" s="221"/>
      <c r="X52" s="221"/>
      <c r="Y52" s="221"/>
      <c r="Z52" s="221"/>
      <c r="AA52" s="221"/>
      <c r="AB52" s="223" t="s">
        <v>80</v>
      </c>
      <c r="AC52" s="223" t="s">
        <v>80</v>
      </c>
      <c r="AD52" s="221"/>
      <c r="AE52" s="221"/>
      <c r="AF52" s="250"/>
      <c r="AG52" s="25">
        <f t="shared" si="0"/>
        <v>1</v>
      </c>
      <c r="AH52" s="35">
        <f t="shared" si="1"/>
        <v>0</v>
      </c>
      <c r="AI52" s="35">
        <f t="shared" si="2"/>
        <v>0</v>
      </c>
      <c r="AJ52" s="7">
        <f t="shared" si="3"/>
        <v>1</v>
      </c>
      <c r="AK52" s="68">
        <f t="shared" si="5"/>
        <v>2</v>
      </c>
      <c r="AL52" s="6">
        <f>AK52+'Dezember 23'!AO52</f>
        <v>5</v>
      </c>
    </row>
    <row r="53" spans="1:38">
      <c r="A53" s="70" t="s">
        <v>66</v>
      </c>
      <c r="B53" s="249"/>
      <c r="C53" s="221"/>
      <c r="D53" s="221"/>
      <c r="E53" s="221"/>
      <c r="F53" s="225" t="s">
        <v>9</v>
      </c>
      <c r="G53" s="223"/>
      <c r="H53" s="223"/>
      <c r="I53" s="221"/>
      <c r="J53" s="221"/>
      <c r="K53" s="221"/>
      <c r="L53" s="221"/>
      <c r="M53" s="221"/>
      <c r="N53" s="223"/>
      <c r="O53" s="223" t="s">
        <v>80</v>
      </c>
      <c r="P53" s="221"/>
      <c r="Q53" s="221"/>
      <c r="R53" s="221"/>
      <c r="S53" s="221"/>
      <c r="T53" s="221"/>
      <c r="U53" s="223"/>
      <c r="V53" s="223" t="s">
        <v>8</v>
      </c>
      <c r="W53" s="221"/>
      <c r="X53" s="221"/>
      <c r="Y53" s="221"/>
      <c r="Z53" s="221"/>
      <c r="AA53" s="221"/>
      <c r="AB53" s="223"/>
      <c r="AC53" s="223"/>
      <c r="AD53" s="221"/>
      <c r="AE53" s="221"/>
      <c r="AF53" s="250"/>
      <c r="AG53" s="25">
        <f t="shared" si="0"/>
        <v>1</v>
      </c>
      <c r="AH53" s="35">
        <f t="shared" si="1"/>
        <v>0</v>
      </c>
      <c r="AI53" s="35">
        <f t="shared" si="2"/>
        <v>0</v>
      </c>
      <c r="AJ53" s="7">
        <f t="shared" si="3"/>
        <v>1</v>
      </c>
      <c r="AK53" s="68">
        <f t="shared" si="5"/>
        <v>2</v>
      </c>
      <c r="AL53" s="6">
        <f>AK53+'Dezember 23'!AO53</f>
        <v>6</v>
      </c>
    </row>
    <row r="54" spans="1:38">
      <c r="A54" s="70" t="s">
        <v>62</v>
      </c>
      <c r="B54" s="249" t="s">
        <v>9</v>
      </c>
      <c r="C54" s="221"/>
      <c r="D54" s="221"/>
      <c r="E54" s="221"/>
      <c r="F54" s="225"/>
      <c r="G54" s="223"/>
      <c r="H54" s="223"/>
      <c r="I54" s="221"/>
      <c r="J54" s="221"/>
      <c r="K54" s="221"/>
      <c r="L54" s="221"/>
      <c r="M54" s="221"/>
      <c r="N54" s="223"/>
      <c r="O54" s="223" t="s">
        <v>8</v>
      </c>
      <c r="P54" s="221"/>
      <c r="Q54" s="221"/>
      <c r="R54" s="221"/>
      <c r="S54" s="221"/>
      <c r="T54" s="221"/>
      <c r="U54" s="223"/>
      <c r="V54" s="223"/>
      <c r="W54" s="221"/>
      <c r="X54" s="221"/>
      <c r="Y54" s="221"/>
      <c r="Z54" s="221"/>
      <c r="AA54" s="221"/>
      <c r="AB54" s="223"/>
      <c r="AC54" s="223"/>
      <c r="AD54" s="221"/>
      <c r="AE54" s="221"/>
      <c r="AF54" s="250"/>
      <c r="AG54" s="25">
        <f t="shared" si="0"/>
        <v>1</v>
      </c>
      <c r="AH54" s="35">
        <f t="shared" si="1"/>
        <v>0</v>
      </c>
      <c r="AI54" s="35">
        <f t="shared" si="2"/>
        <v>0</v>
      </c>
      <c r="AJ54" s="7">
        <f t="shared" si="3"/>
        <v>1</v>
      </c>
      <c r="AK54" s="68">
        <f t="shared" si="5"/>
        <v>2</v>
      </c>
      <c r="AL54" s="6">
        <f>AK54+'Dezember 23'!AO54</f>
        <v>6</v>
      </c>
    </row>
    <row r="55" spans="1:38" ht="16" thickBot="1">
      <c r="A55" s="177" t="s">
        <v>73</v>
      </c>
      <c r="B55" s="251" t="s">
        <v>80</v>
      </c>
      <c r="C55" s="220"/>
      <c r="D55" s="220"/>
      <c r="E55" s="220"/>
      <c r="F55" s="228" t="s">
        <v>9</v>
      </c>
      <c r="G55" s="227"/>
      <c r="H55" s="227"/>
      <c r="I55" s="220"/>
      <c r="J55" s="220"/>
      <c r="K55" s="220"/>
      <c r="L55" s="220"/>
      <c r="M55" s="220"/>
      <c r="N55" s="227"/>
      <c r="O55" s="227" t="s">
        <v>80</v>
      </c>
      <c r="P55" s="220"/>
      <c r="Q55" s="220"/>
      <c r="R55" s="220"/>
      <c r="S55" s="220"/>
      <c r="T55" s="220"/>
      <c r="U55" s="227" t="s">
        <v>9</v>
      </c>
      <c r="V55" s="227"/>
      <c r="W55" s="220"/>
      <c r="X55" s="220"/>
      <c r="Y55" s="220"/>
      <c r="Z55" s="220"/>
      <c r="AA55" s="220"/>
      <c r="AB55" s="227" t="s">
        <v>80</v>
      </c>
      <c r="AC55" s="227" t="s">
        <v>80</v>
      </c>
      <c r="AD55" s="220"/>
      <c r="AE55" s="220"/>
      <c r="AF55" s="252"/>
      <c r="AG55" s="66">
        <f t="shared" si="0"/>
        <v>0</v>
      </c>
      <c r="AH55" s="32">
        <f t="shared" si="1"/>
        <v>0</v>
      </c>
      <c r="AI55" s="32">
        <f t="shared" si="2"/>
        <v>0</v>
      </c>
      <c r="AJ55" s="8">
        <f t="shared" si="3"/>
        <v>2</v>
      </c>
      <c r="AK55" s="207">
        <f t="shared" si="5"/>
        <v>2</v>
      </c>
      <c r="AL55" s="65">
        <f>AK55+'Dezember 23'!AO55</f>
        <v>6</v>
      </c>
    </row>
    <row r="56" spans="1:38">
      <c r="A56" s="74" t="s">
        <v>8</v>
      </c>
      <c r="B56" s="219">
        <f>COUNTIFS(B3:B55,"9.00")</f>
        <v>6</v>
      </c>
      <c r="C56" s="195"/>
      <c r="D56" s="195"/>
      <c r="E56" s="195"/>
      <c r="F56" s="195"/>
      <c r="G56" s="196">
        <f>COUNTIFS(G3:G55,"9.00")</f>
        <v>6</v>
      </c>
      <c r="H56" s="196">
        <f>COUNTIFS(H3:H55,"9.00")</f>
        <v>8</v>
      </c>
      <c r="I56" s="195"/>
      <c r="J56" s="195"/>
      <c r="K56" s="205"/>
      <c r="L56" s="205"/>
      <c r="M56" s="195"/>
      <c r="N56" s="196"/>
      <c r="O56" s="196">
        <f>COUNTIFS(O3:O55,"9.00")</f>
        <v>6</v>
      </c>
      <c r="P56" s="195"/>
      <c r="Q56" s="195"/>
      <c r="R56" s="205"/>
      <c r="S56" s="205"/>
      <c r="T56" s="195"/>
      <c r="U56" s="196"/>
      <c r="V56" s="196">
        <f>COUNTIFS(V3:V55,"9.00")</f>
        <v>10</v>
      </c>
      <c r="W56" s="195"/>
      <c r="X56" s="195"/>
      <c r="Y56" s="205"/>
      <c r="Z56" s="205"/>
      <c r="AA56" s="195"/>
      <c r="AB56" s="196"/>
      <c r="AC56" s="196">
        <f>COUNTIFS(AC3:AC55,"9.00")</f>
        <v>4</v>
      </c>
      <c r="AD56" s="195"/>
      <c r="AE56" s="195"/>
      <c r="AF56" s="206"/>
    </row>
    <row r="57" spans="1:38">
      <c r="A57" s="74" t="s">
        <v>21</v>
      </c>
      <c r="B57" s="233"/>
      <c r="C57" s="234"/>
      <c r="D57" s="234"/>
      <c r="E57" s="234"/>
      <c r="F57" s="234"/>
      <c r="G57" s="235"/>
      <c r="H57" s="235"/>
      <c r="I57" s="234"/>
      <c r="J57" s="234"/>
      <c r="K57" s="236"/>
      <c r="L57" s="236"/>
      <c r="M57" s="234"/>
      <c r="N57" s="235"/>
      <c r="O57" s="235"/>
      <c r="P57" s="234"/>
      <c r="Q57" s="234"/>
      <c r="R57" s="236"/>
      <c r="S57" s="236"/>
      <c r="T57" s="234"/>
      <c r="U57" s="235"/>
      <c r="V57" s="235"/>
      <c r="W57" s="234"/>
      <c r="X57" s="234"/>
      <c r="Y57" s="236"/>
      <c r="Z57" s="236"/>
      <c r="AA57" s="234"/>
      <c r="AB57" s="235">
        <f>COUNTIFS(AB3:AB55,"10.00")</f>
        <v>6</v>
      </c>
      <c r="AC57" s="235"/>
      <c r="AD57" s="234"/>
      <c r="AE57" s="234"/>
      <c r="AF57" s="237"/>
    </row>
    <row r="58" spans="1:38">
      <c r="A58" s="253" t="s">
        <v>98</v>
      </c>
      <c r="B58" s="254"/>
      <c r="C58" s="255"/>
      <c r="D58" s="255"/>
      <c r="E58" s="255"/>
      <c r="F58" s="255"/>
      <c r="G58" s="255"/>
      <c r="H58" s="255">
        <f>COUNTIFS(H3:H55,"10.30")</f>
        <v>2</v>
      </c>
      <c r="I58" s="255"/>
      <c r="J58" s="255"/>
      <c r="K58" s="256"/>
      <c r="L58" s="256"/>
      <c r="M58" s="255"/>
      <c r="N58" s="255"/>
      <c r="O58" s="255">
        <f>COUNTIFS(O3:O55,"10.30")</f>
        <v>2</v>
      </c>
      <c r="P58" s="255"/>
      <c r="Q58" s="255"/>
      <c r="R58" s="256"/>
      <c r="S58" s="256"/>
      <c r="T58" s="255"/>
      <c r="U58" s="255"/>
      <c r="V58" s="255">
        <f>COUNTIFS(V3:V55,"10.30")</f>
        <v>2</v>
      </c>
      <c r="W58" s="255"/>
      <c r="X58" s="255"/>
      <c r="Y58" s="256"/>
      <c r="Z58" s="256"/>
      <c r="AA58" s="255"/>
      <c r="AB58" s="255"/>
      <c r="AC58" s="255">
        <f>COUNTIFS(AC3:AC55,"10.30")</f>
        <v>2</v>
      </c>
      <c r="AD58" s="255"/>
      <c r="AE58" s="255"/>
      <c r="AF58" s="257"/>
    </row>
    <row r="59" spans="1:38" ht="16" thickBot="1">
      <c r="A59" s="74" t="s">
        <v>9</v>
      </c>
      <c r="B59" s="40">
        <f>COUNTIFS(B3:B55,"18.00")</f>
        <v>6</v>
      </c>
      <c r="C59" s="59"/>
      <c r="D59" s="59"/>
      <c r="E59" s="59"/>
      <c r="F59" s="59">
        <f>COUNTIFS(F3:F55,"18.00")</f>
        <v>4</v>
      </c>
      <c r="G59" s="12">
        <f t="shared" ref="G59:H59" si="6">COUNTIFS(G3:G55,"18.00")</f>
        <v>6</v>
      </c>
      <c r="H59" s="12">
        <f t="shared" si="6"/>
        <v>6</v>
      </c>
      <c r="I59" s="59"/>
      <c r="J59" s="59"/>
      <c r="K59" s="135"/>
      <c r="L59" s="135"/>
      <c r="M59" s="59"/>
      <c r="N59" s="12">
        <f t="shared" ref="N59:O59" si="7">COUNTIFS(N3:N55,"18.00")</f>
        <v>6</v>
      </c>
      <c r="O59" s="12">
        <f t="shared" si="7"/>
        <v>4</v>
      </c>
      <c r="P59" s="59"/>
      <c r="Q59" s="59"/>
      <c r="R59" s="135"/>
      <c r="S59" s="135"/>
      <c r="T59" s="59"/>
      <c r="U59" s="12">
        <f t="shared" ref="U59:V59" si="8">COUNTIFS(U3:U55,"18.00")</f>
        <v>4</v>
      </c>
      <c r="V59" s="12">
        <f t="shared" si="8"/>
        <v>6</v>
      </c>
      <c r="W59" s="59"/>
      <c r="X59" s="59"/>
      <c r="Y59" s="135"/>
      <c r="Z59" s="135"/>
      <c r="AA59" s="59"/>
      <c r="AB59" s="12">
        <f t="shared" ref="AB59:AC59" si="9">COUNTIFS(AB3:AB55,"18.00")</f>
        <v>6</v>
      </c>
      <c r="AC59" s="12">
        <f t="shared" si="9"/>
        <v>4</v>
      </c>
      <c r="AD59" s="59"/>
      <c r="AE59" s="59"/>
      <c r="AF59" s="50"/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61"/>
  <sheetViews>
    <sheetView zoomScale="110" zoomScaleNormal="110" workbookViewId="0">
      <pane ySplit="2" topLeftCell="A21" activePane="bottomLeft" state="frozen"/>
      <selection activeCell="A4" activeCellId="2" sqref="A21:XFD21 A18:XFD18 A4:XFD4"/>
      <selection pane="bottomLeft" activeCell="R44" sqref="R44"/>
    </sheetView>
  </sheetViews>
  <sheetFormatPr baseColWidth="10" defaultRowHeight="15"/>
  <cols>
    <col min="1" max="1" width="23.6640625" bestFit="1" customWidth="1"/>
    <col min="2" max="31" width="3.6640625" customWidth="1"/>
    <col min="32" max="36" width="4.6640625" customWidth="1"/>
  </cols>
  <sheetData>
    <row r="1" spans="1:38" ht="16" thickBot="1">
      <c r="A1" s="346" t="s">
        <v>34</v>
      </c>
      <c r="B1" s="13" t="s">
        <v>4</v>
      </c>
      <c r="C1" s="14" t="s">
        <v>5</v>
      </c>
      <c r="D1" s="2" t="s">
        <v>6</v>
      </c>
      <c r="E1" s="2" t="s">
        <v>7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2" t="s">
        <v>6</v>
      </c>
      <c r="L1" s="2" t="s">
        <v>7</v>
      </c>
      <c r="M1" s="14" t="s">
        <v>1</v>
      </c>
      <c r="N1" s="14" t="s">
        <v>2</v>
      </c>
      <c r="O1" s="14" t="s">
        <v>3</v>
      </c>
      <c r="P1" s="14" t="s">
        <v>4</v>
      </c>
      <c r="Q1" s="14" t="s">
        <v>5</v>
      </c>
      <c r="R1" s="2" t="s">
        <v>6</v>
      </c>
      <c r="S1" s="2" t="s">
        <v>7</v>
      </c>
      <c r="T1" s="14" t="s">
        <v>1</v>
      </c>
      <c r="U1" s="14" t="s">
        <v>2</v>
      </c>
      <c r="V1" s="14" t="s">
        <v>3</v>
      </c>
      <c r="W1" s="14" t="s">
        <v>4</v>
      </c>
      <c r="X1" s="14" t="s">
        <v>5</v>
      </c>
      <c r="Y1" s="2" t="s">
        <v>6</v>
      </c>
      <c r="Z1" s="2" t="s">
        <v>7</v>
      </c>
      <c r="AA1" s="14" t="s">
        <v>1</v>
      </c>
      <c r="AB1" s="14" t="s">
        <v>2</v>
      </c>
      <c r="AC1" s="14" t="s">
        <v>3</v>
      </c>
      <c r="AD1" s="163" t="s">
        <v>4</v>
      </c>
      <c r="AE1" s="1"/>
    </row>
    <row r="2" spans="1:38" ht="16" thickBot="1">
      <c r="A2" s="346"/>
      <c r="B2" s="108">
        <v>1</v>
      </c>
      <c r="C2" s="47">
        <v>2</v>
      </c>
      <c r="D2" s="29">
        <v>3</v>
      </c>
      <c r="E2" s="29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29">
        <v>10</v>
      </c>
      <c r="L2" s="29">
        <v>11</v>
      </c>
      <c r="M2" s="47">
        <v>12</v>
      </c>
      <c r="N2" s="47">
        <v>13</v>
      </c>
      <c r="O2" s="47">
        <v>14</v>
      </c>
      <c r="P2" s="47">
        <v>15</v>
      </c>
      <c r="Q2" s="47">
        <v>16</v>
      </c>
      <c r="R2" s="29">
        <v>17</v>
      </c>
      <c r="S2" s="29">
        <v>18</v>
      </c>
      <c r="T2" s="47">
        <v>19</v>
      </c>
      <c r="U2" s="47">
        <v>20</v>
      </c>
      <c r="V2" s="47">
        <v>21</v>
      </c>
      <c r="W2" s="47">
        <v>22</v>
      </c>
      <c r="X2" s="47">
        <v>23</v>
      </c>
      <c r="Y2" s="29">
        <v>24</v>
      </c>
      <c r="Z2" s="29">
        <v>25</v>
      </c>
      <c r="AA2" s="47">
        <v>26</v>
      </c>
      <c r="AB2" s="47">
        <v>27</v>
      </c>
      <c r="AC2" s="47">
        <v>28</v>
      </c>
      <c r="AD2" s="54">
        <v>29</v>
      </c>
      <c r="AE2" s="1"/>
      <c r="AF2" s="43" t="s">
        <v>8</v>
      </c>
      <c r="AG2" s="145">
        <v>0.4375</v>
      </c>
      <c r="AH2" s="145">
        <v>0.66666666666666663</v>
      </c>
      <c r="AI2" s="84" t="s">
        <v>9</v>
      </c>
      <c r="AJ2" s="285">
        <v>0.8125</v>
      </c>
      <c r="AK2" s="284" t="s">
        <v>10</v>
      </c>
      <c r="AL2" s="28" t="s">
        <v>13</v>
      </c>
    </row>
    <row r="3" spans="1:38">
      <c r="A3" s="96" t="s">
        <v>51</v>
      </c>
      <c r="B3" s="105"/>
      <c r="C3" s="273">
        <v>0.8125</v>
      </c>
      <c r="D3" s="107"/>
      <c r="E3" s="107"/>
      <c r="F3" s="106"/>
      <c r="G3" s="106"/>
      <c r="H3" s="106"/>
      <c r="I3" s="106"/>
      <c r="J3" s="106"/>
      <c r="K3" s="107"/>
      <c r="L3" s="107"/>
      <c r="M3" s="106"/>
      <c r="N3" s="106"/>
      <c r="O3" s="106" t="s">
        <v>80</v>
      </c>
      <c r="P3" s="106"/>
      <c r="Q3" s="106"/>
      <c r="R3" s="107"/>
      <c r="S3" s="107"/>
      <c r="T3" s="106"/>
      <c r="U3" s="106"/>
      <c r="V3" s="106"/>
      <c r="W3" s="106"/>
      <c r="X3" s="106"/>
      <c r="Y3" s="107"/>
      <c r="Z3" s="107" t="s">
        <v>9</v>
      </c>
      <c r="AA3" s="106"/>
      <c r="AB3" s="106"/>
      <c r="AC3" s="106"/>
      <c r="AD3" s="211"/>
      <c r="AE3" s="19"/>
      <c r="AF3" s="102">
        <f>COUNTIFS(B3:AD3,"9.00")</f>
        <v>0</v>
      </c>
      <c r="AG3" s="94">
        <f>COUNTIFS(B3:AD3,"10:30")</f>
        <v>0</v>
      </c>
      <c r="AH3" s="94">
        <f>COUNTIFS(B3:AD3,"16:00")</f>
        <v>0</v>
      </c>
      <c r="AI3" s="94">
        <f>COUNTIFS(B3:AD3,"18.00")</f>
        <v>1</v>
      </c>
      <c r="AJ3" s="142">
        <f>COUNTIFS(B3:AD3,"19:30")</f>
        <v>1</v>
      </c>
      <c r="AK3" s="9">
        <f>SUM(AF3:AJ3)</f>
        <v>2</v>
      </c>
      <c r="AL3" s="67">
        <f>AK3+'Jänner 24'!AL3</f>
        <v>11</v>
      </c>
    </row>
    <row r="4" spans="1:38">
      <c r="A4" s="70" t="s">
        <v>52</v>
      </c>
      <c r="B4" s="15"/>
      <c r="C4" s="110">
        <v>0.8125</v>
      </c>
      <c r="D4" s="5"/>
      <c r="E4" s="5"/>
      <c r="F4" s="16"/>
      <c r="G4" s="16"/>
      <c r="H4" s="16"/>
      <c r="I4" s="16"/>
      <c r="J4" s="16"/>
      <c r="K4" s="5"/>
      <c r="L4" s="5"/>
      <c r="M4" s="16"/>
      <c r="N4" s="16"/>
      <c r="O4" s="16" t="s">
        <v>80</v>
      </c>
      <c r="P4" s="16"/>
      <c r="Q4" s="16"/>
      <c r="R4" s="5"/>
      <c r="S4" s="5"/>
      <c r="T4" s="16"/>
      <c r="U4" s="16"/>
      <c r="V4" s="16"/>
      <c r="W4" s="16"/>
      <c r="X4" s="16"/>
      <c r="Y4" s="5"/>
      <c r="Z4" s="5" t="s">
        <v>9</v>
      </c>
      <c r="AA4" s="16"/>
      <c r="AB4" s="16"/>
      <c r="AC4" s="16"/>
      <c r="AD4" s="210"/>
      <c r="AE4" s="19"/>
      <c r="AF4" s="25">
        <f t="shared" ref="AF4:AF55" si="0">COUNTIFS(B4:AD4,"9.00")</f>
        <v>0</v>
      </c>
      <c r="AG4" s="35">
        <f t="shared" ref="AG4:AG55" si="1">COUNTIFS(B4:AD4,"10:30")</f>
        <v>0</v>
      </c>
      <c r="AH4" s="35">
        <f t="shared" ref="AH4:AH55" si="2">COUNTIFS(B4:AD4,"16:00")</f>
        <v>0</v>
      </c>
      <c r="AI4" s="35">
        <f t="shared" ref="AI4:AI55" si="3">COUNTIFS(B4:AD4,"18.00")</f>
        <v>1</v>
      </c>
      <c r="AJ4" s="139">
        <f t="shared" ref="AJ4:AJ55" si="4">COUNTIFS(B4:AD4,"19:30")</f>
        <v>1</v>
      </c>
      <c r="AK4" s="6">
        <f t="shared" ref="AK4:AK55" si="5">SUM(AF4:AJ4)</f>
        <v>2</v>
      </c>
      <c r="AL4" s="68">
        <f>AK4+'Jänner 24'!AL4</f>
        <v>11</v>
      </c>
    </row>
    <row r="5" spans="1:38">
      <c r="A5" s="70" t="s">
        <v>46</v>
      </c>
      <c r="B5" s="15"/>
      <c r="C5" s="16"/>
      <c r="D5" s="5" t="s">
        <v>80</v>
      </c>
      <c r="E5" s="5" t="s">
        <v>8</v>
      </c>
      <c r="F5" s="16"/>
      <c r="G5" s="16"/>
      <c r="H5" s="16"/>
      <c r="I5" s="16"/>
      <c r="J5" s="16"/>
      <c r="K5" s="5" t="s">
        <v>80</v>
      </c>
      <c r="L5" s="5"/>
      <c r="M5" s="16"/>
      <c r="N5" s="16"/>
      <c r="O5" s="16"/>
      <c r="P5" s="16"/>
      <c r="Q5" s="16"/>
      <c r="R5" s="5" t="s">
        <v>80</v>
      </c>
      <c r="S5" s="5" t="s">
        <v>80</v>
      </c>
      <c r="T5" s="16"/>
      <c r="U5" s="16"/>
      <c r="V5" s="16"/>
      <c r="W5" s="16"/>
      <c r="X5" s="16"/>
      <c r="Y5" s="5" t="s">
        <v>80</v>
      </c>
      <c r="Z5" s="5" t="s">
        <v>9</v>
      </c>
      <c r="AA5" s="16"/>
      <c r="AB5" s="16"/>
      <c r="AC5" s="16"/>
      <c r="AD5" s="87"/>
      <c r="AE5" s="86"/>
      <c r="AF5" s="25">
        <f t="shared" si="0"/>
        <v>1</v>
      </c>
      <c r="AG5" s="35">
        <f t="shared" si="1"/>
        <v>0</v>
      </c>
      <c r="AH5" s="35">
        <f t="shared" si="2"/>
        <v>0</v>
      </c>
      <c r="AI5" s="35">
        <f t="shared" si="3"/>
        <v>1</v>
      </c>
      <c r="AJ5" s="139">
        <f t="shared" si="4"/>
        <v>0</v>
      </c>
      <c r="AK5" s="6">
        <f t="shared" si="5"/>
        <v>2</v>
      </c>
      <c r="AL5" s="69">
        <f>AK5+'Jänner 24'!AL5</f>
        <v>11</v>
      </c>
    </row>
    <row r="6" spans="1:38">
      <c r="A6" s="70" t="s">
        <v>41</v>
      </c>
      <c r="B6" s="15"/>
      <c r="C6" s="16"/>
      <c r="D6" s="5"/>
      <c r="E6" s="5" t="s">
        <v>8</v>
      </c>
      <c r="F6" s="16"/>
      <c r="G6" s="16"/>
      <c r="H6" s="16"/>
      <c r="I6" s="16"/>
      <c r="J6" s="16"/>
      <c r="K6" s="5"/>
      <c r="L6" s="5"/>
      <c r="M6" s="16"/>
      <c r="N6" s="16"/>
      <c r="O6" s="110">
        <v>0.66666666666666663</v>
      </c>
      <c r="P6" s="16"/>
      <c r="Q6" s="16"/>
      <c r="R6" s="5"/>
      <c r="S6" s="5"/>
      <c r="T6" s="16"/>
      <c r="U6" s="16"/>
      <c r="V6" s="16"/>
      <c r="W6" s="16"/>
      <c r="X6" s="16"/>
      <c r="Y6" s="5"/>
      <c r="Z6" s="5"/>
      <c r="AA6" s="16"/>
      <c r="AB6" s="16"/>
      <c r="AC6" s="16"/>
      <c r="AD6" s="210"/>
      <c r="AE6" s="19"/>
      <c r="AF6" s="25">
        <f t="shared" si="0"/>
        <v>1</v>
      </c>
      <c r="AG6" s="35">
        <f t="shared" si="1"/>
        <v>0</v>
      </c>
      <c r="AH6" s="35">
        <f t="shared" si="2"/>
        <v>1</v>
      </c>
      <c r="AI6" s="35">
        <f t="shared" si="3"/>
        <v>0</v>
      </c>
      <c r="AJ6" s="139">
        <f t="shared" si="4"/>
        <v>0</v>
      </c>
      <c r="AK6" s="6">
        <f t="shared" si="5"/>
        <v>2</v>
      </c>
      <c r="AL6" s="68">
        <f>AK6+'Jänner 24'!AL6</f>
        <v>11</v>
      </c>
    </row>
    <row r="7" spans="1:38">
      <c r="A7" s="71" t="s">
        <v>25</v>
      </c>
      <c r="B7" s="15"/>
      <c r="C7" s="16"/>
      <c r="D7" s="5" t="s">
        <v>9</v>
      </c>
      <c r="E7" s="5"/>
      <c r="F7" s="16"/>
      <c r="G7" s="16"/>
      <c r="H7" s="16"/>
      <c r="I7" s="16"/>
      <c r="J7" s="16"/>
      <c r="K7" s="5"/>
      <c r="L7" s="5"/>
      <c r="M7" s="16"/>
      <c r="N7" s="16"/>
      <c r="O7" s="16"/>
      <c r="P7" s="16"/>
      <c r="Q7" s="16"/>
      <c r="R7" s="5"/>
      <c r="S7" s="5"/>
      <c r="T7" s="16"/>
      <c r="U7" s="16"/>
      <c r="V7" s="16"/>
      <c r="W7" s="16"/>
      <c r="X7" s="16"/>
      <c r="Y7" s="5"/>
      <c r="Z7" s="5" t="s">
        <v>8</v>
      </c>
      <c r="AA7" s="16"/>
      <c r="AB7" s="16"/>
      <c r="AC7" s="16"/>
      <c r="AD7" s="210"/>
      <c r="AE7" s="19"/>
      <c r="AF7" s="25">
        <f t="shared" si="0"/>
        <v>1</v>
      </c>
      <c r="AG7" s="35">
        <f t="shared" si="1"/>
        <v>0</v>
      </c>
      <c r="AH7" s="35">
        <f t="shared" si="2"/>
        <v>0</v>
      </c>
      <c r="AI7" s="35">
        <f t="shared" si="3"/>
        <v>1</v>
      </c>
      <c r="AJ7" s="139">
        <f t="shared" si="4"/>
        <v>0</v>
      </c>
      <c r="AK7" s="6">
        <f t="shared" si="5"/>
        <v>2</v>
      </c>
      <c r="AL7" s="68">
        <f>AK7+'Jänner 24'!AL7</f>
        <v>11</v>
      </c>
    </row>
    <row r="8" spans="1:38">
      <c r="A8" s="70" t="s">
        <v>77</v>
      </c>
      <c r="B8" s="15"/>
      <c r="C8" s="16"/>
      <c r="D8" s="5" t="s">
        <v>9</v>
      </c>
      <c r="E8" s="5"/>
      <c r="F8" s="16"/>
      <c r="G8" s="16"/>
      <c r="H8" s="16"/>
      <c r="I8" s="16"/>
      <c r="J8" s="16"/>
      <c r="K8" s="5"/>
      <c r="L8" s="5"/>
      <c r="M8" s="16"/>
      <c r="N8" s="16"/>
      <c r="O8" s="16"/>
      <c r="P8" s="16"/>
      <c r="Q8" s="16"/>
      <c r="R8" s="5"/>
      <c r="S8" s="5"/>
      <c r="T8" s="16"/>
      <c r="U8" s="16"/>
      <c r="V8" s="16"/>
      <c r="W8" s="16"/>
      <c r="X8" s="16"/>
      <c r="Y8" s="5"/>
      <c r="Z8" s="5" t="s">
        <v>8</v>
      </c>
      <c r="AA8" s="16"/>
      <c r="AB8" s="16"/>
      <c r="AC8" s="16"/>
      <c r="AD8" s="210"/>
      <c r="AE8" s="19"/>
      <c r="AF8" s="25">
        <f t="shared" si="0"/>
        <v>1</v>
      </c>
      <c r="AG8" s="35">
        <f t="shared" si="1"/>
        <v>0</v>
      </c>
      <c r="AH8" s="35">
        <f t="shared" si="2"/>
        <v>0</v>
      </c>
      <c r="AI8" s="35">
        <f t="shared" si="3"/>
        <v>1</v>
      </c>
      <c r="AJ8" s="139">
        <f t="shared" si="4"/>
        <v>0</v>
      </c>
      <c r="AK8" s="6">
        <f t="shared" si="5"/>
        <v>2</v>
      </c>
      <c r="AL8" s="68">
        <f>AK8+'Jänner 24'!AL8</f>
        <v>11</v>
      </c>
    </row>
    <row r="9" spans="1:38">
      <c r="A9" s="70" t="s">
        <v>42</v>
      </c>
      <c r="B9" s="15"/>
      <c r="C9" s="110">
        <v>0.8125</v>
      </c>
      <c r="D9" s="5"/>
      <c r="E9" s="5" t="s">
        <v>8</v>
      </c>
      <c r="F9" s="16"/>
      <c r="G9" s="16"/>
      <c r="H9" s="16"/>
      <c r="I9" s="16"/>
      <c r="J9" s="16"/>
      <c r="K9" s="5"/>
      <c r="L9" s="5"/>
      <c r="M9" s="16"/>
      <c r="N9" s="16"/>
      <c r="O9" s="16"/>
      <c r="P9" s="16"/>
      <c r="Q9" s="16"/>
      <c r="R9" s="5" t="s">
        <v>80</v>
      </c>
      <c r="S9" s="5" t="s">
        <v>80</v>
      </c>
      <c r="T9" s="16"/>
      <c r="U9" s="16"/>
      <c r="V9" s="16"/>
      <c r="W9" s="16"/>
      <c r="X9" s="16"/>
      <c r="Y9" s="5"/>
      <c r="Z9" s="5"/>
      <c r="AA9" s="16"/>
      <c r="AB9" s="16"/>
      <c r="AC9" s="16"/>
      <c r="AD9" s="210"/>
      <c r="AE9" s="19"/>
      <c r="AF9" s="25">
        <f t="shared" si="0"/>
        <v>1</v>
      </c>
      <c r="AG9" s="35">
        <f t="shared" si="1"/>
        <v>0</v>
      </c>
      <c r="AH9" s="35">
        <f t="shared" si="2"/>
        <v>0</v>
      </c>
      <c r="AI9" s="35">
        <f t="shared" si="3"/>
        <v>0</v>
      </c>
      <c r="AJ9" s="139">
        <f t="shared" si="4"/>
        <v>1</v>
      </c>
      <c r="AK9" s="6">
        <f t="shared" si="5"/>
        <v>2</v>
      </c>
      <c r="AL9" s="68">
        <f>AK9+'Jänner 24'!AL9</f>
        <v>8</v>
      </c>
    </row>
    <row r="10" spans="1:38">
      <c r="A10" s="70" t="s">
        <v>53</v>
      </c>
      <c r="B10" s="15"/>
      <c r="C10" s="110">
        <v>0.8125</v>
      </c>
      <c r="D10" s="5"/>
      <c r="E10" s="5"/>
      <c r="F10" s="16"/>
      <c r="G10" s="16"/>
      <c r="H10" s="16"/>
      <c r="I10" s="16"/>
      <c r="J10" s="16"/>
      <c r="K10" s="5" t="s">
        <v>80</v>
      </c>
      <c r="L10" s="5" t="s">
        <v>80</v>
      </c>
      <c r="M10" s="16" t="s">
        <v>80</v>
      </c>
      <c r="N10" s="16" t="s">
        <v>80</v>
      </c>
      <c r="O10" s="16" t="s">
        <v>80</v>
      </c>
      <c r="P10" s="16" t="s">
        <v>80</v>
      </c>
      <c r="Q10" s="16" t="s">
        <v>80</v>
      </c>
      <c r="R10" s="5" t="s">
        <v>9</v>
      </c>
      <c r="S10" s="5"/>
      <c r="T10" s="16"/>
      <c r="U10" s="16"/>
      <c r="V10" s="16"/>
      <c r="W10" s="16"/>
      <c r="X10" s="16"/>
      <c r="Y10" s="5"/>
      <c r="Z10" s="5"/>
      <c r="AA10" s="16"/>
      <c r="AB10" s="16"/>
      <c r="AC10" s="16"/>
      <c r="AD10" s="210"/>
      <c r="AE10" s="19"/>
      <c r="AF10" s="25">
        <f t="shared" si="0"/>
        <v>0</v>
      </c>
      <c r="AG10" s="35">
        <f t="shared" si="1"/>
        <v>0</v>
      </c>
      <c r="AH10" s="35">
        <f t="shared" si="2"/>
        <v>0</v>
      </c>
      <c r="AI10" s="35">
        <f t="shared" si="3"/>
        <v>1</v>
      </c>
      <c r="AJ10" s="139">
        <f t="shared" si="4"/>
        <v>1</v>
      </c>
      <c r="AK10" s="6">
        <f t="shared" si="5"/>
        <v>2</v>
      </c>
      <c r="AL10" s="68">
        <f>AK10+'Jänner 24'!AL10</f>
        <v>8</v>
      </c>
    </row>
    <row r="11" spans="1:38">
      <c r="A11" s="70" t="s">
        <v>39</v>
      </c>
      <c r="B11" s="15"/>
      <c r="C11" s="110">
        <v>0.8125</v>
      </c>
      <c r="D11" s="5"/>
      <c r="E11" s="5"/>
      <c r="F11" s="16"/>
      <c r="G11" s="16"/>
      <c r="H11" s="16"/>
      <c r="I11" s="16"/>
      <c r="J11" s="16"/>
      <c r="K11" s="5" t="s">
        <v>80</v>
      </c>
      <c r="L11" s="5" t="s">
        <v>80</v>
      </c>
      <c r="M11" s="16" t="s">
        <v>80</v>
      </c>
      <c r="N11" s="16" t="s">
        <v>80</v>
      </c>
      <c r="O11" s="16" t="s">
        <v>80</v>
      </c>
      <c r="P11" s="16" t="s">
        <v>80</v>
      </c>
      <c r="Q11" s="16" t="s">
        <v>80</v>
      </c>
      <c r="R11" s="5" t="s">
        <v>9</v>
      </c>
      <c r="S11" s="5"/>
      <c r="T11" s="16"/>
      <c r="U11" s="16"/>
      <c r="V11" s="16"/>
      <c r="W11" s="16"/>
      <c r="X11" s="16"/>
      <c r="Y11" s="5"/>
      <c r="Z11" s="5"/>
      <c r="AA11" s="16"/>
      <c r="AB11" s="16"/>
      <c r="AC11" s="16"/>
      <c r="AD11" s="210"/>
      <c r="AE11" s="19"/>
      <c r="AF11" s="25">
        <f t="shared" si="0"/>
        <v>0</v>
      </c>
      <c r="AG11" s="35">
        <f t="shared" si="1"/>
        <v>0</v>
      </c>
      <c r="AH11" s="35">
        <f t="shared" si="2"/>
        <v>0</v>
      </c>
      <c r="AI11" s="35">
        <f t="shared" si="3"/>
        <v>1</v>
      </c>
      <c r="AJ11" s="139">
        <f t="shared" si="4"/>
        <v>1</v>
      </c>
      <c r="AK11" s="6">
        <f t="shared" si="5"/>
        <v>2</v>
      </c>
      <c r="AL11" s="68">
        <f>AK11+'Jänner 24'!AL11</f>
        <v>8</v>
      </c>
    </row>
    <row r="12" spans="1:38">
      <c r="A12" s="70" t="s">
        <v>38</v>
      </c>
      <c r="B12" s="15"/>
      <c r="C12" s="110">
        <v>0.8125</v>
      </c>
      <c r="D12" s="5"/>
      <c r="E12" s="5"/>
      <c r="F12" s="16"/>
      <c r="G12" s="16"/>
      <c r="H12" s="16"/>
      <c r="I12" s="16"/>
      <c r="J12" s="16"/>
      <c r="K12" s="5" t="s">
        <v>80</v>
      </c>
      <c r="L12" s="5" t="s">
        <v>80</v>
      </c>
      <c r="M12" s="16" t="s">
        <v>80</v>
      </c>
      <c r="N12" s="16" t="s">
        <v>80</v>
      </c>
      <c r="O12" s="16" t="s">
        <v>80</v>
      </c>
      <c r="P12" s="16" t="s">
        <v>80</v>
      </c>
      <c r="Q12" s="16" t="s">
        <v>80</v>
      </c>
      <c r="R12" s="5" t="s">
        <v>9</v>
      </c>
      <c r="S12" s="5"/>
      <c r="T12" s="16"/>
      <c r="U12" s="16"/>
      <c r="V12" s="16"/>
      <c r="W12" s="16"/>
      <c r="X12" s="16"/>
      <c r="Y12" s="5"/>
      <c r="Z12" s="5"/>
      <c r="AA12" s="16"/>
      <c r="AB12" s="16"/>
      <c r="AC12" s="16"/>
      <c r="AD12" s="210"/>
      <c r="AE12" s="19"/>
      <c r="AF12" s="25">
        <f t="shared" si="0"/>
        <v>0</v>
      </c>
      <c r="AG12" s="35">
        <f t="shared" si="1"/>
        <v>0</v>
      </c>
      <c r="AH12" s="35">
        <f t="shared" si="2"/>
        <v>0</v>
      </c>
      <c r="AI12" s="35">
        <f t="shared" si="3"/>
        <v>1</v>
      </c>
      <c r="AJ12" s="139">
        <f t="shared" si="4"/>
        <v>1</v>
      </c>
      <c r="AK12" s="6">
        <f t="shared" si="5"/>
        <v>2</v>
      </c>
      <c r="AL12" s="68">
        <f>AK12+'Jänner 24'!AL12</f>
        <v>8</v>
      </c>
    </row>
    <row r="13" spans="1:38">
      <c r="A13" s="70" t="s">
        <v>54</v>
      </c>
      <c r="B13" s="15"/>
      <c r="C13" s="16"/>
      <c r="D13" s="5"/>
      <c r="E13" s="5" t="s">
        <v>9</v>
      </c>
      <c r="F13" s="16"/>
      <c r="G13" s="16"/>
      <c r="H13" s="16"/>
      <c r="I13" s="16"/>
      <c r="J13" s="16"/>
      <c r="K13" s="5"/>
      <c r="L13" s="103"/>
      <c r="M13" s="16"/>
      <c r="N13" s="16"/>
      <c r="O13" s="16"/>
      <c r="P13" s="16"/>
      <c r="Q13" s="16"/>
      <c r="R13" s="5"/>
      <c r="S13" s="5" t="s">
        <v>8</v>
      </c>
      <c r="T13" s="16"/>
      <c r="U13" s="16"/>
      <c r="V13" s="16"/>
      <c r="W13" s="16"/>
      <c r="X13" s="16"/>
      <c r="Y13" s="5"/>
      <c r="Z13" s="5"/>
      <c r="AA13" s="16"/>
      <c r="AB13" s="16"/>
      <c r="AC13" s="16"/>
      <c r="AD13" s="210"/>
      <c r="AE13" s="19"/>
      <c r="AF13" s="25">
        <f t="shared" si="0"/>
        <v>1</v>
      </c>
      <c r="AG13" s="35">
        <f t="shared" si="1"/>
        <v>0</v>
      </c>
      <c r="AH13" s="35">
        <f t="shared" si="2"/>
        <v>0</v>
      </c>
      <c r="AI13" s="35">
        <f t="shared" si="3"/>
        <v>1</v>
      </c>
      <c r="AJ13" s="139">
        <f t="shared" si="4"/>
        <v>0</v>
      </c>
      <c r="AK13" s="6">
        <f t="shared" si="5"/>
        <v>2</v>
      </c>
      <c r="AL13" s="68">
        <f>AK13+'Jänner 24'!AL13</f>
        <v>8</v>
      </c>
    </row>
    <row r="14" spans="1:38">
      <c r="A14" s="71" t="s">
        <v>26</v>
      </c>
      <c r="B14" s="15"/>
      <c r="C14" s="16"/>
      <c r="D14" s="5" t="s">
        <v>80</v>
      </c>
      <c r="E14" s="5" t="s">
        <v>8</v>
      </c>
      <c r="F14" s="16"/>
      <c r="G14" s="16"/>
      <c r="H14" s="16"/>
      <c r="I14" s="16"/>
      <c r="J14" s="16"/>
      <c r="K14" s="5"/>
      <c r="L14" s="5" t="s">
        <v>80</v>
      </c>
      <c r="M14" s="16" t="s">
        <v>80</v>
      </c>
      <c r="N14" s="16" t="s">
        <v>80</v>
      </c>
      <c r="O14" s="16" t="s">
        <v>80</v>
      </c>
      <c r="P14" s="16" t="s">
        <v>80</v>
      </c>
      <c r="Q14" s="16" t="s">
        <v>80</v>
      </c>
      <c r="R14" s="5" t="s">
        <v>80</v>
      </c>
      <c r="S14" s="5" t="s">
        <v>80</v>
      </c>
      <c r="T14" s="16"/>
      <c r="U14" s="16"/>
      <c r="V14" s="16"/>
      <c r="W14" s="16"/>
      <c r="X14" s="16"/>
      <c r="Y14" s="5" t="s">
        <v>9</v>
      </c>
      <c r="Z14" s="5"/>
      <c r="AA14" s="16"/>
      <c r="AB14" s="16"/>
      <c r="AC14" s="16"/>
      <c r="AD14" s="210"/>
      <c r="AE14" s="19"/>
      <c r="AF14" s="25">
        <f t="shared" si="0"/>
        <v>1</v>
      </c>
      <c r="AG14" s="35">
        <f t="shared" si="1"/>
        <v>0</v>
      </c>
      <c r="AH14" s="35">
        <f t="shared" si="2"/>
        <v>0</v>
      </c>
      <c r="AI14" s="35">
        <f t="shared" si="3"/>
        <v>1</v>
      </c>
      <c r="AJ14" s="139">
        <f t="shared" si="4"/>
        <v>0</v>
      </c>
      <c r="AK14" s="6">
        <f t="shared" si="5"/>
        <v>2</v>
      </c>
      <c r="AL14" s="68">
        <f>AK14+'Jänner 24'!AL14</f>
        <v>8</v>
      </c>
    </row>
    <row r="15" spans="1:38">
      <c r="A15" s="70" t="s">
        <v>78</v>
      </c>
      <c r="B15" s="15"/>
      <c r="C15" s="110">
        <v>0.8125</v>
      </c>
      <c r="D15" s="5"/>
      <c r="E15" s="5"/>
      <c r="F15" s="16"/>
      <c r="G15" s="16"/>
      <c r="H15" s="16"/>
      <c r="I15" s="16"/>
      <c r="J15" s="16"/>
      <c r="K15" s="5"/>
      <c r="L15" s="5"/>
      <c r="M15" s="16"/>
      <c r="N15" s="16"/>
      <c r="O15" s="16"/>
      <c r="P15" s="16"/>
      <c r="Q15" s="16"/>
      <c r="R15" s="5"/>
      <c r="S15" s="5" t="s">
        <v>8</v>
      </c>
      <c r="T15" s="16"/>
      <c r="U15" s="16"/>
      <c r="V15" s="16"/>
      <c r="W15" s="16"/>
      <c r="X15" s="16"/>
      <c r="Y15" s="5"/>
      <c r="Z15" s="5"/>
      <c r="AA15" s="16"/>
      <c r="AB15" s="16"/>
      <c r="AC15" s="16"/>
      <c r="AD15" s="210"/>
      <c r="AE15" s="19"/>
      <c r="AF15" s="25">
        <f t="shared" si="0"/>
        <v>1</v>
      </c>
      <c r="AG15" s="35">
        <f t="shared" si="1"/>
        <v>0</v>
      </c>
      <c r="AH15" s="35">
        <f t="shared" si="2"/>
        <v>0</v>
      </c>
      <c r="AI15" s="35">
        <f t="shared" si="3"/>
        <v>0</v>
      </c>
      <c r="AJ15" s="139">
        <f t="shared" si="4"/>
        <v>1</v>
      </c>
      <c r="AK15" s="6">
        <f t="shared" si="5"/>
        <v>2</v>
      </c>
      <c r="AL15" s="68">
        <f>AK15+'Jänner 24'!AL15</f>
        <v>8</v>
      </c>
    </row>
    <row r="16" spans="1:38">
      <c r="A16" s="169" t="s">
        <v>76</v>
      </c>
      <c r="B16" s="15"/>
      <c r="C16" s="16"/>
      <c r="D16" s="5" t="s">
        <v>9</v>
      </c>
      <c r="E16" s="5"/>
      <c r="F16" s="16"/>
      <c r="G16" s="16"/>
      <c r="H16" s="16"/>
      <c r="I16" s="16"/>
      <c r="J16" s="16"/>
      <c r="K16" s="5" t="s">
        <v>80</v>
      </c>
      <c r="L16" s="5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6" t="s">
        <v>80</v>
      </c>
      <c r="R16" s="5" t="s">
        <v>80</v>
      </c>
      <c r="S16" s="5" t="s">
        <v>80</v>
      </c>
      <c r="T16" s="16"/>
      <c r="U16" s="16"/>
      <c r="V16" s="16"/>
      <c r="W16" s="16"/>
      <c r="X16" s="16"/>
      <c r="Y16" s="5" t="s">
        <v>80</v>
      </c>
      <c r="Z16" s="5" t="s">
        <v>8</v>
      </c>
      <c r="AA16" s="16"/>
      <c r="AB16" s="16"/>
      <c r="AC16" s="16"/>
      <c r="AD16" s="210"/>
      <c r="AE16" s="19"/>
      <c r="AF16" s="25">
        <f t="shared" si="0"/>
        <v>1</v>
      </c>
      <c r="AG16" s="35">
        <f t="shared" si="1"/>
        <v>0</v>
      </c>
      <c r="AH16" s="35">
        <f t="shared" si="2"/>
        <v>0</v>
      </c>
      <c r="AI16" s="35">
        <f t="shared" si="3"/>
        <v>1</v>
      </c>
      <c r="AJ16" s="139">
        <f t="shared" si="4"/>
        <v>0</v>
      </c>
      <c r="AK16" s="6">
        <f t="shared" si="5"/>
        <v>2</v>
      </c>
      <c r="AL16" s="68">
        <f>AK16+'Jänner 24'!AL16</f>
        <v>8</v>
      </c>
    </row>
    <row r="17" spans="1:40">
      <c r="A17" s="70" t="s">
        <v>55</v>
      </c>
      <c r="B17" s="15"/>
      <c r="C17" s="16"/>
      <c r="D17" s="5"/>
      <c r="E17" s="5" t="s">
        <v>8</v>
      </c>
      <c r="F17" s="16"/>
      <c r="G17" s="16"/>
      <c r="H17" s="16"/>
      <c r="I17" s="16"/>
      <c r="J17" s="16"/>
      <c r="K17" s="5"/>
      <c r="L17" s="272">
        <v>0.4375</v>
      </c>
      <c r="M17" s="16"/>
      <c r="N17" s="16"/>
      <c r="O17" s="16"/>
      <c r="P17" s="16"/>
      <c r="Q17" s="16"/>
      <c r="R17" s="5"/>
      <c r="S17" s="5"/>
      <c r="T17" s="16"/>
      <c r="U17" s="16"/>
      <c r="V17" s="16"/>
      <c r="W17" s="16"/>
      <c r="X17" s="16"/>
      <c r="Y17" s="5"/>
      <c r="Z17" s="5"/>
      <c r="AA17" s="16"/>
      <c r="AB17" s="16"/>
      <c r="AC17" s="16"/>
      <c r="AD17" s="210"/>
      <c r="AE17" s="19"/>
      <c r="AF17" s="25">
        <f t="shared" si="0"/>
        <v>1</v>
      </c>
      <c r="AG17" s="35">
        <f t="shared" si="1"/>
        <v>1</v>
      </c>
      <c r="AH17" s="35">
        <f t="shared" si="2"/>
        <v>0</v>
      </c>
      <c r="AI17" s="35">
        <f t="shared" si="3"/>
        <v>0</v>
      </c>
      <c r="AJ17" s="139">
        <f t="shared" si="4"/>
        <v>0</v>
      </c>
      <c r="AK17" s="6">
        <f t="shared" si="5"/>
        <v>2</v>
      </c>
      <c r="AL17" s="68">
        <f>AK17+'Jänner 24'!AL17</f>
        <v>8</v>
      </c>
    </row>
    <row r="18" spans="1:40">
      <c r="A18" s="70" t="s">
        <v>92</v>
      </c>
      <c r="B18" s="15"/>
      <c r="C18" s="16"/>
      <c r="D18" s="5"/>
      <c r="E18" s="5" t="s">
        <v>8</v>
      </c>
      <c r="F18" s="16"/>
      <c r="G18" s="16"/>
      <c r="H18" s="16"/>
      <c r="I18" s="16"/>
      <c r="J18" s="16"/>
      <c r="K18" s="5"/>
      <c r="L18" s="272">
        <v>0.4375</v>
      </c>
      <c r="M18" s="16"/>
      <c r="N18" s="16"/>
      <c r="O18" s="16"/>
      <c r="P18" s="16"/>
      <c r="Q18" s="16"/>
      <c r="R18" s="5"/>
      <c r="S18" s="5"/>
      <c r="T18" s="16"/>
      <c r="U18" s="16"/>
      <c r="V18" s="16"/>
      <c r="W18" s="16"/>
      <c r="X18" s="16"/>
      <c r="Y18" s="5"/>
      <c r="Z18" s="5"/>
      <c r="AA18" s="16"/>
      <c r="AB18" s="16"/>
      <c r="AC18" s="16"/>
      <c r="AD18" s="210"/>
      <c r="AE18" s="19"/>
      <c r="AF18" s="25">
        <f t="shared" si="0"/>
        <v>1</v>
      </c>
      <c r="AG18" s="35">
        <f t="shared" si="1"/>
        <v>1</v>
      </c>
      <c r="AH18" s="35">
        <f t="shared" si="2"/>
        <v>0</v>
      </c>
      <c r="AI18" s="35">
        <f t="shared" si="3"/>
        <v>0</v>
      </c>
      <c r="AJ18" s="139">
        <f t="shared" si="4"/>
        <v>0</v>
      </c>
      <c r="AK18" s="6">
        <f t="shared" si="5"/>
        <v>2</v>
      </c>
      <c r="AL18" s="68">
        <f>AK18+'Jänner 24'!AL18</f>
        <v>6</v>
      </c>
    </row>
    <row r="19" spans="1:40">
      <c r="A19" s="71" t="s">
        <v>27</v>
      </c>
      <c r="B19" s="15"/>
      <c r="C19" s="16"/>
      <c r="D19" s="5"/>
      <c r="E19" s="5" t="s">
        <v>8</v>
      </c>
      <c r="F19" s="16"/>
      <c r="G19" s="16"/>
      <c r="H19" s="16"/>
      <c r="I19" s="16"/>
      <c r="J19" s="16"/>
      <c r="K19" s="5"/>
      <c r="L19" s="5" t="s">
        <v>80</v>
      </c>
      <c r="M19" s="16" t="s">
        <v>80</v>
      </c>
      <c r="N19" s="16" t="s">
        <v>80</v>
      </c>
      <c r="O19" s="16" t="s">
        <v>80</v>
      </c>
      <c r="P19" s="16" t="s">
        <v>80</v>
      </c>
      <c r="Q19" s="16" t="s">
        <v>80</v>
      </c>
      <c r="R19" s="5"/>
      <c r="S19" s="5" t="s">
        <v>8</v>
      </c>
      <c r="T19" s="16"/>
      <c r="U19" s="16"/>
      <c r="V19" s="16"/>
      <c r="W19" s="16"/>
      <c r="X19" s="16"/>
      <c r="Y19" s="5"/>
      <c r="Z19" s="5"/>
      <c r="AA19" s="16"/>
      <c r="AB19" s="16"/>
      <c r="AC19" s="16"/>
      <c r="AD19" s="210"/>
      <c r="AE19" s="19"/>
      <c r="AF19" s="25">
        <f t="shared" si="0"/>
        <v>2</v>
      </c>
      <c r="AG19" s="35">
        <f t="shared" si="1"/>
        <v>0</v>
      </c>
      <c r="AH19" s="35">
        <f t="shared" si="2"/>
        <v>0</v>
      </c>
      <c r="AI19" s="35">
        <f t="shared" si="3"/>
        <v>0</v>
      </c>
      <c r="AJ19" s="139">
        <f t="shared" si="4"/>
        <v>0</v>
      </c>
      <c r="AK19" s="6">
        <f t="shared" si="5"/>
        <v>2</v>
      </c>
      <c r="AL19" s="68">
        <f>AK19+'Jänner 24'!AL19</f>
        <v>8</v>
      </c>
    </row>
    <row r="20" spans="1:40">
      <c r="A20" s="71" t="s">
        <v>28</v>
      </c>
      <c r="B20" s="15"/>
      <c r="C20" s="16"/>
      <c r="D20" s="5" t="s">
        <v>9</v>
      </c>
      <c r="E20" s="5"/>
      <c r="F20" s="16"/>
      <c r="G20" s="16"/>
      <c r="H20" s="16"/>
      <c r="I20" s="16"/>
      <c r="J20" s="16"/>
      <c r="K20" s="5"/>
      <c r="L20" s="5" t="s">
        <v>80</v>
      </c>
      <c r="M20" s="16" t="s">
        <v>80</v>
      </c>
      <c r="N20" s="16" t="s">
        <v>80</v>
      </c>
      <c r="O20" s="16" t="s">
        <v>80</v>
      </c>
      <c r="P20" s="16" t="s">
        <v>80</v>
      </c>
      <c r="Q20" s="16" t="s">
        <v>80</v>
      </c>
      <c r="R20" s="5"/>
      <c r="S20" s="5" t="s">
        <v>8</v>
      </c>
      <c r="T20" s="16"/>
      <c r="U20" s="16"/>
      <c r="V20" s="16"/>
      <c r="W20" s="16"/>
      <c r="X20" s="16"/>
      <c r="Y20" s="5"/>
      <c r="Z20" s="5"/>
      <c r="AA20" s="16"/>
      <c r="AB20" s="16"/>
      <c r="AC20" s="16"/>
      <c r="AD20" s="210"/>
      <c r="AE20" s="19"/>
      <c r="AF20" s="25">
        <f t="shared" si="0"/>
        <v>1</v>
      </c>
      <c r="AG20" s="35">
        <f t="shared" si="1"/>
        <v>0</v>
      </c>
      <c r="AH20" s="35">
        <f t="shared" si="2"/>
        <v>0</v>
      </c>
      <c r="AI20" s="35">
        <f t="shared" si="3"/>
        <v>1</v>
      </c>
      <c r="AJ20" s="139">
        <f t="shared" si="4"/>
        <v>0</v>
      </c>
      <c r="AK20" s="6">
        <f t="shared" si="5"/>
        <v>2</v>
      </c>
      <c r="AL20" s="68">
        <f>AK20+'Jänner 24'!AL20</f>
        <v>8</v>
      </c>
    </row>
    <row r="21" spans="1:40">
      <c r="A21" s="70" t="s">
        <v>91</v>
      </c>
      <c r="B21" s="15"/>
      <c r="C21" s="110"/>
      <c r="D21" s="5"/>
      <c r="E21" s="5" t="s">
        <v>80</v>
      </c>
      <c r="F21" s="16"/>
      <c r="G21" s="16"/>
      <c r="H21" s="16"/>
      <c r="I21" s="16"/>
      <c r="J21" s="16"/>
      <c r="K21" s="5"/>
      <c r="L21" s="5" t="s">
        <v>8</v>
      </c>
      <c r="M21" s="16"/>
      <c r="N21" s="16"/>
      <c r="O21" s="16"/>
      <c r="P21" s="16"/>
      <c r="Q21" s="16"/>
      <c r="R21" s="5"/>
      <c r="S21" s="5" t="s">
        <v>9</v>
      </c>
      <c r="T21" s="16"/>
      <c r="U21" s="16"/>
      <c r="V21" s="16"/>
      <c r="W21" s="16"/>
      <c r="X21" s="16"/>
      <c r="Y21" s="5"/>
      <c r="Z21" s="5" t="s">
        <v>80</v>
      </c>
      <c r="AA21" s="16"/>
      <c r="AB21" s="16"/>
      <c r="AC21" s="16"/>
      <c r="AD21" s="210"/>
      <c r="AE21" s="19"/>
      <c r="AF21" s="25">
        <f t="shared" si="0"/>
        <v>1</v>
      </c>
      <c r="AG21" s="35">
        <f t="shared" si="1"/>
        <v>0</v>
      </c>
      <c r="AH21" s="35">
        <f t="shared" si="2"/>
        <v>0</v>
      </c>
      <c r="AI21" s="35">
        <f t="shared" si="3"/>
        <v>1</v>
      </c>
      <c r="AJ21" s="139">
        <f t="shared" si="4"/>
        <v>0</v>
      </c>
      <c r="AK21" s="6">
        <f t="shared" si="5"/>
        <v>2</v>
      </c>
      <c r="AL21" s="68">
        <f>AK21+'Jänner 24'!AL21</f>
        <v>6</v>
      </c>
    </row>
    <row r="22" spans="1:40">
      <c r="A22" s="70" t="s">
        <v>81</v>
      </c>
      <c r="B22" s="15"/>
      <c r="C22" s="110">
        <v>0.8125</v>
      </c>
      <c r="D22" s="5" t="s">
        <v>80</v>
      </c>
      <c r="E22" s="5" t="s">
        <v>80</v>
      </c>
      <c r="F22" s="16"/>
      <c r="G22" s="16"/>
      <c r="H22" s="16"/>
      <c r="I22" s="16"/>
      <c r="J22" s="16"/>
      <c r="K22" s="5" t="s">
        <v>80</v>
      </c>
      <c r="L22" s="5" t="s">
        <v>80</v>
      </c>
      <c r="M22" s="16"/>
      <c r="N22" s="16"/>
      <c r="O22" s="16"/>
      <c r="P22" s="16"/>
      <c r="Q22" s="16"/>
      <c r="R22" s="5"/>
      <c r="S22" s="5" t="s">
        <v>8</v>
      </c>
      <c r="T22" s="16"/>
      <c r="U22" s="16"/>
      <c r="V22" s="16"/>
      <c r="W22" s="16"/>
      <c r="X22" s="16"/>
      <c r="Y22" s="5" t="s">
        <v>80</v>
      </c>
      <c r="Z22" s="5" t="s">
        <v>80</v>
      </c>
      <c r="AA22" s="16"/>
      <c r="AB22" s="16"/>
      <c r="AC22" s="16"/>
      <c r="AD22" s="210"/>
      <c r="AE22" s="19"/>
      <c r="AF22" s="25">
        <f t="shared" si="0"/>
        <v>1</v>
      </c>
      <c r="AG22" s="35">
        <f t="shared" si="1"/>
        <v>0</v>
      </c>
      <c r="AH22" s="35">
        <f t="shared" si="2"/>
        <v>0</v>
      </c>
      <c r="AI22" s="35">
        <f t="shared" si="3"/>
        <v>0</v>
      </c>
      <c r="AJ22" s="139">
        <f t="shared" si="4"/>
        <v>1</v>
      </c>
      <c r="AK22" s="6">
        <f t="shared" si="5"/>
        <v>2</v>
      </c>
      <c r="AL22" s="68">
        <f>AK22+'Jänner 24'!AL22</f>
        <v>8</v>
      </c>
    </row>
    <row r="23" spans="1:40">
      <c r="A23" s="70" t="s">
        <v>33</v>
      </c>
      <c r="B23" s="15"/>
      <c r="C23" s="16"/>
      <c r="D23" s="5" t="s">
        <v>9</v>
      </c>
      <c r="E23" s="5"/>
      <c r="F23" s="16"/>
      <c r="G23" s="16"/>
      <c r="H23" s="16"/>
      <c r="I23" s="16"/>
      <c r="J23" s="16"/>
      <c r="K23" s="5" t="s">
        <v>9</v>
      </c>
      <c r="L23" s="5"/>
      <c r="M23" s="16"/>
      <c r="N23" s="16"/>
      <c r="O23" s="16"/>
      <c r="P23" s="16"/>
      <c r="Q23" s="16"/>
      <c r="R23" s="5"/>
      <c r="S23" s="5"/>
      <c r="T23" s="16"/>
      <c r="U23" s="16"/>
      <c r="V23" s="16"/>
      <c r="W23" s="16"/>
      <c r="X23" s="16"/>
      <c r="Y23" s="5"/>
      <c r="Z23" s="5"/>
      <c r="AA23" s="16"/>
      <c r="AB23" s="16"/>
      <c r="AC23" s="16"/>
      <c r="AD23" s="210"/>
      <c r="AE23" s="19"/>
      <c r="AF23" s="25">
        <f t="shared" si="0"/>
        <v>0</v>
      </c>
      <c r="AG23" s="35">
        <f t="shared" si="1"/>
        <v>0</v>
      </c>
      <c r="AH23" s="35">
        <f t="shared" si="2"/>
        <v>0</v>
      </c>
      <c r="AI23" s="35">
        <f t="shared" si="3"/>
        <v>2</v>
      </c>
      <c r="AJ23" s="139">
        <f t="shared" si="4"/>
        <v>0</v>
      </c>
      <c r="AK23" s="6">
        <f t="shared" si="5"/>
        <v>2</v>
      </c>
      <c r="AL23" s="68">
        <f>AK23+'Jänner 24'!AL23</f>
        <v>8</v>
      </c>
    </row>
    <row r="24" spans="1:40">
      <c r="A24" s="70" t="s">
        <v>88</v>
      </c>
      <c r="B24" s="15"/>
      <c r="C24" s="16"/>
      <c r="D24" s="5"/>
      <c r="E24" s="5" t="s">
        <v>80</v>
      </c>
      <c r="F24" s="16"/>
      <c r="G24" s="16"/>
      <c r="H24" s="16"/>
      <c r="I24" s="16"/>
      <c r="J24" s="16"/>
      <c r="K24" s="5"/>
      <c r="L24" s="5" t="s">
        <v>8</v>
      </c>
      <c r="M24" s="16"/>
      <c r="N24" s="16"/>
      <c r="O24" s="16"/>
      <c r="P24" s="16"/>
      <c r="Q24" s="16"/>
      <c r="R24" s="5"/>
      <c r="S24" s="5" t="s">
        <v>80</v>
      </c>
      <c r="T24" s="16"/>
      <c r="U24" s="16"/>
      <c r="V24" s="16"/>
      <c r="W24" s="16"/>
      <c r="X24" s="16"/>
      <c r="Y24" s="5" t="s">
        <v>9</v>
      </c>
      <c r="Z24" s="5"/>
      <c r="AA24" s="16"/>
      <c r="AB24" s="16"/>
      <c r="AC24" s="16"/>
      <c r="AD24" s="210"/>
      <c r="AE24" s="19"/>
      <c r="AF24" s="25">
        <f t="shared" si="0"/>
        <v>1</v>
      </c>
      <c r="AG24" s="35">
        <f t="shared" si="1"/>
        <v>0</v>
      </c>
      <c r="AH24" s="35">
        <f t="shared" si="2"/>
        <v>0</v>
      </c>
      <c r="AI24" s="35">
        <f t="shared" si="3"/>
        <v>1</v>
      </c>
      <c r="AJ24" s="139">
        <f t="shared" si="4"/>
        <v>0</v>
      </c>
      <c r="AK24" s="6">
        <f t="shared" si="5"/>
        <v>2</v>
      </c>
      <c r="AL24" s="68">
        <f>AK24+'Jänner 24'!AL24</f>
        <v>7</v>
      </c>
    </row>
    <row r="25" spans="1:40">
      <c r="A25" s="70" t="s">
        <v>56</v>
      </c>
      <c r="B25" s="15"/>
      <c r="C25" s="16"/>
      <c r="D25" s="5"/>
      <c r="E25" s="272">
        <v>0.4375</v>
      </c>
      <c r="F25" s="16"/>
      <c r="G25" s="16"/>
      <c r="H25" s="16"/>
      <c r="I25" s="16"/>
      <c r="J25" s="16"/>
      <c r="K25" s="5"/>
      <c r="L25" s="5"/>
      <c r="M25" s="16"/>
      <c r="N25" s="16"/>
      <c r="O25" s="16"/>
      <c r="P25" s="16"/>
      <c r="Q25" s="16"/>
      <c r="R25" s="5"/>
      <c r="S25" s="5" t="s">
        <v>9</v>
      </c>
      <c r="T25" s="16"/>
      <c r="U25" s="16"/>
      <c r="V25" s="16"/>
      <c r="W25" s="16"/>
      <c r="X25" s="16"/>
      <c r="Y25" s="5"/>
      <c r="Z25" s="5"/>
      <c r="AA25" s="16"/>
      <c r="AB25" s="16"/>
      <c r="AC25" s="16"/>
      <c r="AD25" s="210"/>
      <c r="AE25" s="19"/>
      <c r="AF25" s="25">
        <f t="shared" si="0"/>
        <v>0</v>
      </c>
      <c r="AG25" s="35">
        <f t="shared" si="1"/>
        <v>1</v>
      </c>
      <c r="AH25" s="35">
        <f t="shared" si="2"/>
        <v>0</v>
      </c>
      <c r="AI25" s="35">
        <f t="shared" si="3"/>
        <v>1</v>
      </c>
      <c r="AJ25" s="139">
        <f t="shared" si="4"/>
        <v>0</v>
      </c>
      <c r="AK25" s="6">
        <f t="shared" si="5"/>
        <v>2</v>
      </c>
      <c r="AL25" s="68">
        <f>AK25+'Jänner 24'!AL25</f>
        <v>8</v>
      </c>
    </row>
    <row r="26" spans="1:40">
      <c r="A26" s="70" t="s">
        <v>87</v>
      </c>
      <c r="B26" s="15"/>
      <c r="C26" s="16"/>
      <c r="D26" s="5"/>
      <c r="E26" s="5" t="s">
        <v>8</v>
      </c>
      <c r="F26" s="16"/>
      <c r="G26" s="16"/>
      <c r="H26" s="16"/>
      <c r="I26" s="16"/>
      <c r="J26" s="16"/>
      <c r="K26" s="5" t="s">
        <v>9</v>
      </c>
      <c r="L26" s="5"/>
      <c r="M26" s="16"/>
      <c r="N26" s="16"/>
      <c r="O26" s="16"/>
      <c r="P26" s="16"/>
      <c r="Q26" s="16"/>
      <c r="R26" s="5"/>
      <c r="S26" s="5"/>
      <c r="T26" s="16"/>
      <c r="U26" s="16"/>
      <c r="V26" s="16"/>
      <c r="W26" s="16"/>
      <c r="X26" s="16"/>
      <c r="Y26" s="5"/>
      <c r="Z26" s="5"/>
      <c r="AA26" s="16"/>
      <c r="AB26" s="16"/>
      <c r="AC26" s="16"/>
      <c r="AD26" s="210"/>
      <c r="AE26" s="19"/>
      <c r="AF26" s="25">
        <f t="shared" si="0"/>
        <v>1</v>
      </c>
      <c r="AG26" s="35">
        <f t="shared" si="1"/>
        <v>0</v>
      </c>
      <c r="AH26" s="35">
        <f t="shared" si="2"/>
        <v>0</v>
      </c>
      <c r="AI26" s="35">
        <f t="shared" si="3"/>
        <v>1</v>
      </c>
      <c r="AJ26" s="139">
        <f t="shared" si="4"/>
        <v>0</v>
      </c>
      <c r="AK26" s="6">
        <f t="shared" si="5"/>
        <v>2</v>
      </c>
      <c r="AL26" s="68">
        <f>AK26+'Jänner 24'!AL26</f>
        <v>6</v>
      </c>
    </row>
    <row r="27" spans="1:40">
      <c r="A27" s="70" t="s">
        <v>74</v>
      </c>
      <c r="B27" s="15"/>
      <c r="C27" s="16"/>
      <c r="D27" s="5"/>
      <c r="E27" s="5"/>
      <c r="F27" s="16"/>
      <c r="G27" s="16"/>
      <c r="H27" s="16"/>
      <c r="I27" s="16"/>
      <c r="J27" s="16"/>
      <c r="K27" s="5"/>
      <c r="L27" s="103" t="s">
        <v>9</v>
      </c>
      <c r="M27" s="16"/>
      <c r="N27" s="16"/>
      <c r="O27" s="16"/>
      <c r="P27" s="16"/>
      <c r="Q27" s="16"/>
      <c r="R27" s="5"/>
      <c r="S27" s="103" t="s">
        <v>9</v>
      </c>
      <c r="T27" s="16"/>
      <c r="U27" s="16"/>
      <c r="V27" s="16"/>
      <c r="W27" s="16"/>
      <c r="X27" s="16"/>
      <c r="Y27" s="5"/>
      <c r="Z27" s="5"/>
      <c r="AA27" s="16"/>
      <c r="AB27" s="16"/>
      <c r="AC27" s="16"/>
      <c r="AD27" s="210"/>
      <c r="AE27" s="19"/>
      <c r="AF27" s="25">
        <f t="shared" si="0"/>
        <v>0</v>
      </c>
      <c r="AG27" s="35">
        <f t="shared" si="1"/>
        <v>0</v>
      </c>
      <c r="AH27" s="35">
        <f t="shared" si="2"/>
        <v>0</v>
      </c>
      <c r="AI27" s="35">
        <f t="shared" si="3"/>
        <v>2</v>
      </c>
      <c r="AJ27" s="139">
        <f t="shared" si="4"/>
        <v>0</v>
      </c>
      <c r="AK27" s="6">
        <f t="shared" si="5"/>
        <v>2</v>
      </c>
      <c r="AL27" s="68">
        <f>AK27+'Jänner 24'!AL27</f>
        <v>8</v>
      </c>
    </row>
    <row r="28" spans="1:40">
      <c r="A28" s="70" t="s">
        <v>57</v>
      </c>
      <c r="B28" s="15"/>
      <c r="C28" s="16"/>
      <c r="D28" s="5" t="s">
        <v>9</v>
      </c>
      <c r="E28" s="5" t="s">
        <v>80</v>
      </c>
      <c r="F28" s="16"/>
      <c r="G28" s="16"/>
      <c r="H28" s="16"/>
      <c r="I28" s="16"/>
      <c r="J28" s="16"/>
      <c r="K28" s="5"/>
      <c r="L28" s="5" t="s">
        <v>8</v>
      </c>
      <c r="M28" s="16"/>
      <c r="N28" s="16"/>
      <c r="O28" s="16"/>
      <c r="P28" s="16"/>
      <c r="Q28" s="16"/>
      <c r="R28" s="5"/>
      <c r="S28" s="5" t="s">
        <v>80</v>
      </c>
      <c r="T28" s="16"/>
      <c r="U28" s="16"/>
      <c r="V28" s="16"/>
      <c r="W28" s="16"/>
      <c r="X28" s="16"/>
      <c r="Y28" s="5" t="s">
        <v>80</v>
      </c>
      <c r="Z28" s="5" t="s">
        <v>80</v>
      </c>
      <c r="AA28" s="16"/>
      <c r="AB28" s="16"/>
      <c r="AC28" s="16"/>
      <c r="AD28" s="210"/>
      <c r="AE28" s="19"/>
      <c r="AF28" s="25">
        <f t="shared" si="0"/>
        <v>1</v>
      </c>
      <c r="AG28" s="35">
        <f t="shared" si="1"/>
        <v>0</v>
      </c>
      <c r="AH28" s="35">
        <f t="shared" si="2"/>
        <v>0</v>
      </c>
      <c r="AI28" s="35">
        <f t="shared" si="3"/>
        <v>1</v>
      </c>
      <c r="AJ28" s="139">
        <f t="shared" si="4"/>
        <v>0</v>
      </c>
      <c r="AK28" s="6">
        <f t="shared" si="5"/>
        <v>2</v>
      </c>
      <c r="AL28" s="68">
        <f>AK28+'Jänner 24'!AL28</f>
        <v>8</v>
      </c>
    </row>
    <row r="29" spans="1:40" ht="13.5" customHeight="1">
      <c r="A29" s="71" t="s">
        <v>29</v>
      </c>
      <c r="B29" s="15"/>
      <c r="C29" s="16"/>
      <c r="D29" s="5"/>
      <c r="E29" s="5"/>
      <c r="F29" s="16"/>
      <c r="G29" s="16"/>
      <c r="H29" s="16"/>
      <c r="I29" s="16"/>
      <c r="J29" s="16"/>
      <c r="K29" s="5"/>
      <c r="L29" s="5" t="s">
        <v>9</v>
      </c>
      <c r="M29" s="16"/>
      <c r="N29" s="16"/>
      <c r="O29" s="16"/>
      <c r="P29" s="16"/>
      <c r="Q29" s="16"/>
      <c r="R29" s="5"/>
      <c r="S29" s="5"/>
      <c r="T29" s="16"/>
      <c r="U29" s="16"/>
      <c r="V29" s="16"/>
      <c r="W29" s="16"/>
      <c r="X29" s="16"/>
      <c r="Y29" s="5" t="s">
        <v>9</v>
      </c>
      <c r="Z29" s="5"/>
      <c r="AA29" s="16"/>
      <c r="AB29" s="16"/>
      <c r="AC29" s="16"/>
      <c r="AD29" s="87"/>
      <c r="AE29" s="86"/>
      <c r="AF29" s="25">
        <f t="shared" si="0"/>
        <v>0</v>
      </c>
      <c r="AG29" s="35">
        <f t="shared" si="1"/>
        <v>0</v>
      </c>
      <c r="AH29" s="35">
        <f t="shared" si="2"/>
        <v>0</v>
      </c>
      <c r="AI29" s="35">
        <f t="shared" si="3"/>
        <v>2</v>
      </c>
      <c r="AJ29" s="139">
        <f t="shared" si="4"/>
        <v>0</v>
      </c>
      <c r="AK29" s="6">
        <f t="shared" si="5"/>
        <v>2</v>
      </c>
      <c r="AL29" s="69">
        <f>AK29+'Jänner 24'!AL29</f>
        <v>8</v>
      </c>
    </row>
    <row r="30" spans="1:40">
      <c r="A30" s="70" t="s">
        <v>93</v>
      </c>
      <c r="B30" s="15"/>
      <c r="C30" s="16"/>
      <c r="D30" s="5"/>
      <c r="E30" s="5"/>
      <c r="F30" s="16"/>
      <c r="G30" s="16"/>
      <c r="H30" s="16"/>
      <c r="I30" s="16"/>
      <c r="J30" s="16"/>
      <c r="K30" s="5"/>
      <c r="L30" s="5" t="s">
        <v>9</v>
      </c>
      <c r="M30" s="16"/>
      <c r="N30" s="16"/>
      <c r="O30" s="16"/>
      <c r="P30" s="16"/>
      <c r="Q30" s="16"/>
      <c r="R30" s="5"/>
      <c r="S30" s="5"/>
      <c r="T30" s="16"/>
      <c r="U30" s="16"/>
      <c r="V30" s="16"/>
      <c r="W30" s="16"/>
      <c r="X30" s="16"/>
      <c r="Y30" s="5"/>
      <c r="Z30" s="5" t="s">
        <v>8</v>
      </c>
      <c r="AA30" s="16"/>
      <c r="AB30" s="16"/>
      <c r="AC30" s="16"/>
      <c r="AD30" s="210"/>
      <c r="AE30" s="19"/>
      <c r="AF30" s="25">
        <f t="shared" si="0"/>
        <v>1</v>
      </c>
      <c r="AG30" s="35">
        <f t="shared" si="1"/>
        <v>0</v>
      </c>
      <c r="AH30" s="35">
        <f t="shared" si="2"/>
        <v>0</v>
      </c>
      <c r="AI30" s="35">
        <f t="shared" si="3"/>
        <v>1</v>
      </c>
      <c r="AJ30" s="139">
        <f t="shared" si="4"/>
        <v>0</v>
      </c>
      <c r="AK30" s="6">
        <f t="shared" si="5"/>
        <v>2</v>
      </c>
      <c r="AL30" s="68">
        <f>AK30+'Jänner 24'!AL30</f>
        <v>6</v>
      </c>
    </row>
    <row r="31" spans="1:40">
      <c r="A31" s="70" t="s">
        <v>58</v>
      </c>
      <c r="B31" s="15"/>
      <c r="C31" s="16"/>
      <c r="D31" s="5" t="s">
        <v>80</v>
      </c>
      <c r="E31" s="5" t="s">
        <v>80</v>
      </c>
      <c r="F31" s="16"/>
      <c r="G31" s="16"/>
      <c r="H31" s="16"/>
      <c r="I31" s="16"/>
      <c r="J31" s="16"/>
      <c r="K31" s="5" t="s">
        <v>80</v>
      </c>
      <c r="L31" s="5" t="s">
        <v>80</v>
      </c>
      <c r="M31" s="16" t="s">
        <v>80</v>
      </c>
      <c r="N31" s="16" t="s">
        <v>80</v>
      </c>
      <c r="O31" s="16" t="s">
        <v>80</v>
      </c>
      <c r="P31" s="16" t="s">
        <v>80</v>
      </c>
      <c r="Q31" s="16" t="s">
        <v>80</v>
      </c>
      <c r="R31" s="5" t="s">
        <v>80</v>
      </c>
      <c r="S31" s="103" t="s">
        <v>9</v>
      </c>
      <c r="T31" s="16"/>
      <c r="U31" s="16"/>
      <c r="V31" s="16"/>
      <c r="W31" s="16"/>
      <c r="X31" s="16"/>
      <c r="Y31" s="5"/>
      <c r="Z31" s="5" t="s">
        <v>9</v>
      </c>
      <c r="AA31" s="16"/>
      <c r="AB31" s="16"/>
      <c r="AC31" s="16"/>
      <c r="AD31" s="210"/>
      <c r="AE31" s="19"/>
      <c r="AF31" s="25">
        <f t="shared" si="0"/>
        <v>0</v>
      </c>
      <c r="AG31" s="35">
        <f t="shared" si="1"/>
        <v>0</v>
      </c>
      <c r="AH31" s="35">
        <f t="shared" si="2"/>
        <v>0</v>
      </c>
      <c r="AI31" s="35">
        <f t="shared" si="3"/>
        <v>2</v>
      </c>
      <c r="AJ31" s="139">
        <f t="shared" si="4"/>
        <v>0</v>
      </c>
      <c r="AK31" s="6">
        <f t="shared" si="5"/>
        <v>2</v>
      </c>
      <c r="AL31" s="68">
        <f>AK31+'Jänner 24'!AL31</f>
        <v>8</v>
      </c>
    </row>
    <row r="32" spans="1:40">
      <c r="A32" s="71" t="s">
        <v>30</v>
      </c>
      <c r="B32" s="262"/>
      <c r="C32" s="263"/>
      <c r="D32" s="264" t="s">
        <v>80</v>
      </c>
      <c r="E32" s="264" t="s">
        <v>80</v>
      </c>
      <c r="F32" s="263"/>
      <c r="G32" s="263"/>
      <c r="H32" s="263"/>
      <c r="I32" s="263"/>
      <c r="J32" s="263"/>
      <c r="K32" s="264" t="s">
        <v>80</v>
      </c>
      <c r="L32" s="264" t="s">
        <v>80</v>
      </c>
      <c r="M32" s="263" t="s">
        <v>80</v>
      </c>
      <c r="N32" s="263" t="s">
        <v>80</v>
      </c>
      <c r="O32" s="263" t="s">
        <v>80</v>
      </c>
      <c r="P32" s="263" t="s">
        <v>80</v>
      </c>
      <c r="Q32" s="263" t="s">
        <v>80</v>
      </c>
      <c r="R32" s="264" t="s">
        <v>80</v>
      </c>
      <c r="S32" s="5" t="s">
        <v>9</v>
      </c>
      <c r="T32" s="263"/>
      <c r="U32" s="263"/>
      <c r="V32" s="263"/>
      <c r="W32" s="263"/>
      <c r="X32" s="263"/>
      <c r="Y32" s="264"/>
      <c r="Z32" s="264" t="s">
        <v>9</v>
      </c>
      <c r="AA32" s="263"/>
      <c r="AB32" s="263"/>
      <c r="AC32" s="263"/>
      <c r="AD32" s="265"/>
      <c r="AE32" s="266"/>
      <c r="AF32" s="267">
        <f t="shared" si="0"/>
        <v>0</v>
      </c>
      <c r="AG32" s="35">
        <f t="shared" si="1"/>
        <v>0</v>
      </c>
      <c r="AH32" s="35">
        <f t="shared" si="2"/>
        <v>0</v>
      </c>
      <c r="AI32" s="280">
        <f t="shared" si="3"/>
        <v>2</v>
      </c>
      <c r="AJ32" s="139">
        <f t="shared" si="4"/>
        <v>0</v>
      </c>
      <c r="AK32" s="6">
        <f t="shared" si="5"/>
        <v>2</v>
      </c>
      <c r="AL32" s="281">
        <f>AK32+'Jänner 24'!AL32</f>
        <v>8</v>
      </c>
      <c r="AM32" s="268"/>
      <c r="AN32" s="268"/>
    </row>
    <row r="33" spans="1:39">
      <c r="A33" s="71" t="s">
        <v>31</v>
      </c>
      <c r="B33" s="15"/>
      <c r="C33" s="16"/>
      <c r="D33" s="5"/>
      <c r="E33" s="5"/>
      <c r="F33" s="16"/>
      <c r="G33" s="16"/>
      <c r="H33" s="16"/>
      <c r="I33" s="16"/>
      <c r="J33" s="16"/>
      <c r="K33" s="5" t="s">
        <v>9</v>
      </c>
      <c r="L33" s="5"/>
      <c r="M33" s="16"/>
      <c r="N33" s="16"/>
      <c r="O33" s="110">
        <v>0.8125</v>
      </c>
      <c r="P33" s="16"/>
      <c r="Q33" s="16"/>
      <c r="R33" s="5"/>
      <c r="S33" s="5"/>
      <c r="T33" s="16"/>
      <c r="U33" s="16"/>
      <c r="V33" s="16"/>
      <c r="W33" s="16"/>
      <c r="X33" s="16"/>
      <c r="Y33" s="5"/>
      <c r="Z33" s="5"/>
      <c r="AA33" s="16"/>
      <c r="AB33" s="16"/>
      <c r="AC33" s="16"/>
      <c r="AD33" s="210"/>
      <c r="AE33" s="19"/>
      <c r="AF33" s="46">
        <f t="shared" si="0"/>
        <v>0</v>
      </c>
      <c r="AG33" s="35">
        <f t="shared" si="1"/>
        <v>0</v>
      </c>
      <c r="AH33" s="35">
        <f t="shared" si="2"/>
        <v>0</v>
      </c>
      <c r="AI33" s="20">
        <f t="shared" si="3"/>
        <v>1</v>
      </c>
      <c r="AJ33" s="139">
        <f t="shared" si="4"/>
        <v>1</v>
      </c>
      <c r="AK33" s="6">
        <f t="shared" si="5"/>
        <v>2</v>
      </c>
      <c r="AL33" s="282">
        <f>AK33+'Jänner 24'!AL33</f>
        <v>8</v>
      </c>
      <c r="AM33" s="269"/>
    </row>
    <row r="34" spans="1:39">
      <c r="A34" s="70" t="s">
        <v>11</v>
      </c>
      <c r="B34" s="15"/>
      <c r="C34" s="16"/>
      <c r="D34" s="5"/>
      <c r="E34" s="5"/>
      <c r="F34" s="16"/>
      <c r="G34" s="16"/>
      <c r="H34" s="16"/>
      <c r="I34" s="16"/>
      <c r="J34" s="16"/>
      <c r="K34" s="5" t="s">
        <v>9</v>
      </c>
      <c r="L34" s="5"/>
      <c r="M34" s="16"/>
      <c r="N34" s="16"/>
      <c r="O34" s="110">
        <v>0.8125</v>
      </c>
      <c r="P34" s="16"/>
      <c r="Q34" s="16"/>
      <c r="R34" s="5"/>
      <c r="S34" s="5"/>
      <c r="T34" s="16"/>
      <c r="U34" s="16"/>
      <c r="V34" s="16"/>
      <c r="W34" s="16"/>
      <c r="X34" s="16"/>
      <c r="Y34" s="5"/>
      <c r="Z34" s="5"/>
      <c r="AA34" s="16"/>
      <c r="AB34" s="16"/>
      <c r="AC34" s="16"/>
      <c r="AD34" s="210"/>
      <c r="AE34" s="269"/>
      <c r="AF34" s="46">
        <f t="shared" si="0"/>
        <v>0</v>
      </c>
      <c r="AG34" s="35">
        <f t="shared" si="1"/>
        <v>0</v>
      </c>
      <c r="AH34" s="35">
        <f t="shared" si="2"/>
        <v>0</v>
      </c>
      <c r="AI34" s="20">
        <f t="shared" si="3"/>
        <v>1</v>
      </c>
      <c r="AJ34" s="139">
        <f t="shared" si="4"/>
        <v>1</v>
      </c>
      <c r="AK34" s="6">
        <f t="shared" si="5"/>
        <v>2</v>
      </c>
      <c r="AL34" s="282">
        <f>AK34+'Jänner 24'!AL34</f>
        <v>8</v>
      </c>
      <c r="AM34" s="269"/>
    </row>
    <row r="35" spans="1:39">
      <c r="A35" s="70" t="s">
        <v>47</v>
      </c>
      <c r="B35" s="15"/>
      <c r="C35" s="16" t="s">
        <v>80</v>
      </c>
      <c r="D35" s="5" t="s">
        <v>80</v>
      </c>
      <c r="E35" s="5" t="s">
        <v>9</v>
      </c>
      <c r="F35" s="16"/>
      <c r="G35" s="16"/>
      <c r="H35" s="16"/>
      <c r="I35" s="16"/>
      <c r="J35" s="16"/>
      <c r="K35" s="5"/>
      <c r="L35" s="5"/>
      <c r="M35" s="16"/>
      <c r="N35" s="16"/>
      <c r="O35" s="16"/>
      <c r="P35" s="16"/>
      <c r="Q35" s="16" t="s">
        <v>80</v>
      </c>
      <c r="R35" s="5" t="s">
        <v>80</v>
      </c>
      <c r="S35" s="5" t="s">
        <v>80</v>
      </c>
      <c r="T35" s="16"/>
      <c r="U35" s="16"/>
      <c r="V35" s="16"/>
      <c r="W35" s="16"/>
      <c r="X35" s="16"/>
      <c r="Y35" s="5"/>
      <c r="Z35" s="5" t="s">
        <v>8</v>
      </c>
      <c r="AA35" s="16"/>
      <c r="AB35" s="16"/>
      <c r="AC35" s="16"/>
      <c r="AD35" s="210"/>
      <c r="AE35" s="269"/>
      <c r="AF35" s="46">
        <f t="shared" si="0"/>
        <v>1</v>
      </c>
      <c r="AG35" s="35">
        <f t="shared" si="1"/>
        <v>0</v>
      </c>
      <c r="AH35" s="35">
        <f t="shared" si="2"/>
        <v>0</v>
      </c>
      <c r="AI35" s="20">
        <f t="shared" si="3"/>
        <v>1</v>
      </c>
      <c r="AJ35" s="139">
        <f t="shared" si="4"/>
        <v>0</v>
      </c>
      <c r="AK35" s="6">
        <f t="shared" si="5"/>
        <v>2</v>
      </c>
      <c r="AL35" s="282">
        <f>AK35+'Jänner 24'!AL35</f>
        <v>8</v>
      </c>
      <c r="AM35" s="269"/>
    </row>
    <row r="36" spans="1:39">
      <c r="A36" s="70" t="s">
        <v>90</v>
      </c>
      <c r="B36" s="15"/>
      <c r="C36" s="16" t="s">
        <v>80</v>
      </c>
      <c r="D36" s="5" t="s">
        <v>80</v>
      </c>
      <c r="E36" s="5" t="s">
        <v>9</v>
      </c>
      <c r="F36" s="16"/>
      <c r="G36" s="16"/>
      <c r="H36" s="16"/>
      <c r="I36" s="16"/>
      <c r="J36" s="16"/>
      <c r="K36" s="5"/>
      <c r="L36" s="5"/>
      <c r="M36" s="16"/>
      <c r="N36" s="16"/>
      <c r="O36" s="16"/>
      <c r="P36" s="16"/>
      <c r="Q36" s="16" t="s">
        <v>80</v>
      </c>
      <c r="R36" s="5" t="s">
        <v>80</v>
      </c>
      <c r="S36" s="5" t="s">
        <v>80</v>
      </c>
      <c r="T36" s="16"/>
      <c r="U36" s="16"/>
      <c r="V36" s="16"/>
      <c r="W36" s="16"/>
      <c r="X36" s="16"/>
      <c r="Y36" s="5"/>
      <c r="Z36" s="5" t="s">
        <v>8</v>
      </c>
      <c r="AA36" s="16"/>
      <c r="AB36" s="16"/>
      <c r="AC36" s="16"/>
      <c r="AD36" s="210"/>
      <c r="AE36" s="269"/>
      <c r="AF36" s="46">
        <f t="shared" si="0"/>
        <v>1</v>
      </c>
      <c r="AG36" s="35">
        <f t="shared" si="1"/>
        <v>0</v>
      </c>
      <c r="AH36" s="35">
        <f t="shared" si="2"/>
        <v>0</v>
      </c>
      <c r="AI36" s="20">
        <f t="shared" si="3"/>
        <v>1</v>
      </c>
      <c r="AJ36" s="139">
        <f t="shared" si="4"/>
        <v>0</v>
      </c>
      <c r="AK36" s="6">
        <f t="shared" si="5"/>
        <v>2</v>
      </c>
      <c r="AL36" s="282">
        <f>AK36+'Jänner 24'!AL36</f>
        <v>7</v>
      </c>
      <c r="AM36" s="269"/>
    </row>
    <row r="37" spans="1:39">
      <c r="A37" s="70" t="s">
        <v>75</v>
      </c>
      <c r="B37" s="15"/>
      <c r="C37" s="16"/>
      <c r="D37" s="5"/>
      <c r="E37" s="5"/>
      <c r="F37" s="16"/>
      <c r="G37" s="16"/>
      <c r="H37" s="16"/>
      <c r="I37" s="16"/>
      <c r="J37" s="16"/>
      <c r="K37" s="5"/>
      <c r="L37" s="5" t="s">
        <v>9</v>
      </c>
      <c r="M37" s="16"/>
      <c r="N37" s="16"/>
      <c r="O37" s="16"/>
      <c r="P37" s="16"/>
      <c r="Q37" s="16"/>
      <c r="R37" s="5"/>
      <c r="S37" s="272">
        <v>0.4375</v>
      </c>
      <c r="T37" s="16"/>
      <c r="U37" s="16"/>
      <c r="V37" s="16"/>
      <c r="W37" s="16"/>
      <c r="X37" s="16"/>
      <c r="Y37" s="5"/>
      <c r="Z37" s="5"/>
      <c r="AA37" s="16"/>
      <c r="AB37" s="16"/>
      <c r="AC37" s="16"/>
      <c r="AD37" s="210"/>
      <c r="AE37" s="269"/>
      <c r="AF37" s="46">
        <f t="shared" si="0"/>
        <v>0</v>
      </c>
      <c r="AG37" s="35">
        <f t="shared" si="1"/>
        <v>1</v>
      </c>
      <c r="AH37" s="35">
        <f t="shared" si="2"/>
        <v>0</v>
      </c>
      <c r="AI37" s="20">
        <f t="shared" si="3"/>
        <v>1</v>
      </c>
      <c r="AJ37" s="139">
        <f t="shared" si="4"/>
        <v>0</v>
      </c>
      <c r="AK37" s="6">
        <f t="shared" si="5"/>
        <v>2</v>
      </c>
      <c r="AL37" s="282">
        <f>AK37+'Jänner 24'!AL37</f>
        <v>8</v>
      </c>
      <c r="AM37" s="269"/>
    </row>
    <row r="38" spans="1:39">
      <c r="A38" s="70" t="s">
        <v>59</v>
      </c>
      <c r="B38" s="15"/>
      <c r="C38" s="16" t="s">
        <v>80</v>
      </c>
      <c r="D38" s="5" t="s">
        <v>9</v>
      </c>
      <c r="E38" s="5" t="s">
        <v>80</v>
      </c>
      <c r="F38" s="16"/>
      <c r="G38" s="16"/>
      <c r="H38" s="16"/>
      <c r="I38" s="16"/>
      <c r="J38" s="16"/>
      <c r="K38" s="5" t="s">
        <v>80</v>
      </c>
      <c r="L38" s="5" t="s">
        <v>80</v>
      </c>
      <c r="M38" s="16"/>
      <c r="N38" s="16"/>
      <c r="O38" s="16"/>
      <c r="P38" s="16"/>
      <c r="Q38" s="16"/>
      <c r="R38" s="5" t="s">
        <v>80</v>
      </c>
      <c r="S38" s="5" t="s">
        <v>80</v>
      </c>
      <c r="T38" s="16"/>
      <c r="U38" s="16"/>
      <c r="V38" s="16"/>
      <c r="W38" s="16"/>
      <c r="X38" s="16"/>
      <c r="Y38" s="5"/>
      <c r="Z38" s="5" t="s">
        <v>8</v>
      </c>
      <c r="AA38" s="16"/>
      <c r="AB38" s="16"/>
      <c r="AC38" s="20"/>
      <c r="AD38" s="210"/>
      <c r="AE38" s="269"/>
      <c r="AF38" s="46">
        <f t="shared" si="0"/>
        <v>1</v>
      </c>
      <c r="AG38" s="35">
        <f t="shared" si="1"/>
        <v>0</v>
      </c>
      <c r="AH38" s="35">
        <f t="shared" si="2"/>
        <v>0</v>
      </c>
      <c r="AI38" s="20">
        <f t="shared" si="3"/>
        <v>1</v>
      </c>
      <c r="AJ38" s="139">
        <f t="shared" si="4"/>
        <v>0</v>
      </c>
      <c r="AK38" s="6">
        <f t="shared" si="5"/>
        <v>2</v>
      </c>
      <c r="AL38" s="282">
        <f>AK38+'Jänner 24'!AL38</f>
        <v>8</v>
      </c>
      <c r="AM38" s="269"/>
    </row>
    <row r="39" spans="1:39">
      <c r="A39" s="71" t="s">
        <v>32</v>
      </c>
      <c r="B39" s="46"/>
      <c r="C39" s="276">
        <v>0.8125</v>
      </c>
      <c r="D39" s="5"/>
      <c r="E39" s="5"/>
      <c r="F39" s="20"/>
      <c r="G39" s="20"/>
      <c r="H39" s="20"/>
      <c r="I39" s="20"/>
      <c r="J39" s="20"/>
      <c r="K39" s="5"/>
      <c r="L39" s="5"/>
      <c r="M39" s="20"/>
      <c r="N39" s="20"/>
      <c r="O39" s="20"/>
      <c r="P39" s="20"/>
      <c r="Q39" s="20"/>
      <c r="R39" s="5" t="s">
        <v>80</v>
      </c>
      <c r="S39" s="5" t="s">
        <v>80</v>
      </c>
      <c r="T39" s="20"/>
      <c r="U39" s="20"/>
      <c r="V39" s="20"/>
      <c r="W39" s="20"/>
      <c r="X39" s="20"/>
      <c r="Y39" s="5"/>
      <c r="Z39" s="272">
        <v>0.4375</v>
      </c>
      <c r="AA39" s="20"/>
      <c r="AB39" s="20"/>
      <c r="AC39" s="20"/>
      <c r="AD39" s="210"/>
      <c r="AE39" s="269"/>
      <c r="AF39" s="46">
        <f t="shared" si="0"/>
        <v>0</v>
      </c>
      <c r="AG39" s="35">
        <f t="shared" si="1"/>
        <v>1</v>
      </c>
      <c r="AH39" s="35">
        <f t="shared" si="2"/>
        <v>0</v>
      </c>
      <c r="AI39" s="20">
        <f t="shared" si="3"/>
        <v>0</v>
      </c>
      <c r="AJ39" s="139">
        <f t="shared" si="4"/>
        <v>1</v>
      </c>
      <c r="AK39" s="6">
        <f t="shared" si="5"/>
        <v>2</v>
      </c>
      <c r="AL39" s="282">
        <f>AK39+'Jänner 24'!AL39</f>
        <v>8</v>
      </c>
      <c r="AM39" s="269"/>
    </row>
    <row r="40" spans="1:39">
      <c r="A40" s="70" t="s">
        <v>12</v>
      </c>
      <c r="B40" s="46"/>
      <c r="C40" s="276">
        <v>0.8125</v>
      </c>
      <c r="D40" s="5"/>
      <c r="E40" s="5"/>
      <c r="F40" s="20"/>
      <c r="G40" s="20"/>
      <c r="H40" s="20"/>
      <c r="I40" s="20"/>
      <c r="J40" s="20"/>
      <c r="K40" s="5"/>
      <c r="L40" s="5"/>
      <c r="M40" s="20"/>
      <c r="N40" s="20"/>
      <c r="O40" s="20"/>
      <c r="P40" s="20"/>
      <c r="Q40" s="20"/>
      <c r="R40" s="5" t="s">
        <v>80</v>
      </c>
      <c r="S40" s="5" t="s">
        <v>80</v>
      </c>
      <c r="T40" s="20"/>
      <c r="U40" s="20"/>
      <c r="V40" s="20"/>
      <c r="W40" s="20"/>
      <c r="X40" s="20"/>
      <c r="Y40" s="5"/>
      <c r="Z40" s="272">
        <v>0.4375</v>
      </c>
      <c r="AA40" s="20"/>
      <c r="AB40" s="20"/>
      <c r="AC40" s="20"/>
      <c r="AD40" s="210"/>
      <c r="AE40" s="269"/>
      <c r="AF40" s="46">
        <f t="shared" si="0"/>
        <v>0</v>
      </c>
      <c r="AG40" s="35">
        <f t="shared" si="1"/>
        <v>1</v>
      </c>
      <c r="AH40" s="35">
        <f t="shared" si="2"/>
        <v>0</v>
      </c>
      <c r="AI40" s="20">
        <f t="shared" si="3"/>
        <v>0</v>
      </c>
      <c r="AJ40" s="139">
        <f t="shared" si="4"/>
        <v>1</v>
      </c>
      <c r="AK40" s="6">
        <f t="shared" si="5"/>
        <v>2</v>
      </c>
      <c r="AL40" s="282">
        <f>AK40+'Jänner 24'!AL40</f>
        <v>8</v>
      </c>
      <c r="AM40" s="269"/>
    </row>
    <row r="41" spans="1:39">
      <c r="A41" s="70" t="s">
        <v>60</v>
      </c>
      <c r="B41" s="46"/>
      <c r="C41" s="20"/>
      <c r="D41" s="5"/>
      <c r="E41" s="5" t="s">
        <v>80</v>
      </c>
      <c r="F41" s="20"/>
      <c r="G41" s="20"/>
      <c r="H41" s="20"/>
      <c r="I41" s="20"/>
      <c r="J41" s="20"/>
      <c r="K41" s="5"/>
      <c r="L41" s="5" t="s">
        <v>8</v>
      </c>
      <c r="M41" s="20"/>
      <c r="N41" s="20"/>
      <c r="O41" s="276">
        <v>0.8125</v>
      </c>
      <c r="P41" s="20"/>
      <c r="Q41" s="20"/>
      <c r="R41" s="5"/>
      <c r="S41" s="5" t="s">
        <v>80</v>
      </c>
      <c r="T41" s="20"/>
      <c r="U41" s="20"/>
      <c r="V41" s="20"/>
      <c r="W41" s="20"/>
      <c r="X41" s="20"/>
      <c r="Y41" s="5"/>
      <c r="Z41" s="5"/>
      <c r="AA41" s="20"/>
      <c r="AB41" s="20"/>
      <c r="AC41" s="20"/>
      <c r="AD41" s="210"/>
      <c r="AE41" s="269"/>
      <c r="AF41" s="46">
        <f t="shared" si="0"/>
        <v>1</v>
      </c>
      <c r="AG41" s="35">
        <f t="shared" si="1"/>
        <v>0</v>
      </c>
      <c r="AH41" s="35">
        <f t="shared" si="2"/>
        <v>0</v>
      </c>
      <c r="AI41" s="20">
        <f t="shared" si="3"/>
        <v>0</v>
      </c>
      <c r="AJ41" s="139">
        <f t="shared" si="4"/>
        <v>1</v>
      </c>
      <c r="AK41" s="6">
        <f t="shared" si="5"/>
        <v>2</v>
      </c>
      <c r="AL41" s="282">
        <f>AK41+'Jänner 24'!AL41</f>
        <v>8</v>
      </c>
      <c r="AM41" s="269"/>
    </row>
    <row r="42" spans="1:39">
      <c r="A42" s="70" t="s">
        <v>40</v>
      </c>
      <c r="B42" s="46"/>
      <c r="C42" s="20"/>
      <c r="D42" s="5" t="s">
        <v>80</v>
      </c>
      <c r="E42" s="272">
        <v>0.4375</v>
      </c>
      <c r="F42" s="20"/>
      <c r="G42" s="20"/>
      <c r="H42" s="20"/>
      <c r="I42" s="20"/>
      <c r="J42" s="20"/>
      <c r="K42" s="5"/>
      <c r="L42" s="5"/>
      <c r="M42" s="20"/>
      <c r="N42" s="20"/>
      <c r="O42" s="20"/>
      <c r="P42" s="20"/>
      <c r="Q42" s="20"/>
      <c r="R42" s="5" t="s">
        <v>80</v>
      </c>
      <c r="S42" s="5" t="s">
        <v>8</v>
      </c>
      <c r="T42" s="20"/>
      <c r="U42" s="20"/>
      <c r="V42" s="20"/>
      <c r="W42" s="20"/>
      <c r="X42" s="20"/>
      <c r="Y42" s="5" t="s">
        <v>80</v>
      </c>
      <c r="Z42" s="5"/>
      <c r="AA42" s="20"/>
      <c r="AB42" s="20"/>
      <c r="AC42" s="20"/>
      <c r="AD42" s="210"/>
      <c r="AE42" s="269"/>
      <c r="AF42" s="46">
        <f t="shared" si="0"/>
        <v>1</v>
      </c>
      <c r="AG42" s="35">
        <f t="shared" si="1"/>
        <v>1</v>
      </c>
      <c r="AH42" s="35">
        <f t="shared" si="2"/>
        <v>0</v>
      </c>
      <c r="AI42" s="20">
        <f t="shared" si="3"/>
        <v>0</v>
      </c>
      <c r="AJ42" s="139">
        <f t="shared" si="4"/>
        <v>0</v>
      </c>
      <c r="AK42" s="6">
        <f t="shared" si="5"/>
        <v>2</v>
      </c>
      <c r="AL42" s="282">
        <f>AK42+'Jänner 24'!AL42</f>
        <v>8</v>
      </c>
      <c r="AM42" s="269"/>
    </row>
    <row r="43" spans="1:39">
      <c r="A43" s="70" t="s">
        <v>44</v>
      </c>
      <c r="B43" s="46"/>
      <c r="C43" s="20"/>
      <c r="D43" s="5"/>
      <c r="E43" s="103"/>
      <c r="F43" s="20"/>
      <c r="G43" s="20"/>
      <c r="H43" s="20"/>
      <c r="I43" s="20"/>
      <c r="J43" s="20"/>
      <c r="K43" s="5" t="s">
        <v>9</v>
      </c>
      <c r="L43" s="5"/>
      <c r="M43" s="20"/>
      <c r="N43" s="20"/>
      <c r="O43" s="276">
        <v>0.66666666666666663</v>
      </c>
      <c r="P43" s="20"/>
      <c r="Q43" s="20"/>
      <c r="R43" s="5"/>
      <c r="S43" s="5"/>
      <c r="T43" s="20"/>
      <c r="U43" s="20"/>
      <c r="V43" s="20"/>
      <c r="W43" s="20"/>
      <c r="X43" s="20"/>
      <c r="Y43" s="5"/>
      <c r="Z43" s="5"/>
      <c r="AA43" s="20"/>
      <c r="AB43" s="20"/>
      <c r="AC43" s="20"/>
      <c r="AD43" s="210"/>
      <c r="AE43" s="269"/>
      <c r="AF43" s="46">
        <f t="shared" si="0"/>
        <v>0</v>
      </c>
      <c r="AG43" s="35">
        <f t="shared" si="1"/>
        <v>0</v>
      </c>
      <c r="AH43" s="35">
        <f t="shared" si="2"/>
        <v>1</v>
      </c>
      <c r="AI43" s="20">
        <f t="shared" si="3"/>
        <v>1</v>
      </c>
      <c r="AJ43" s="139">
        <f t="shared" si="4"/>
        <v>0</v>
      </c>
      <c r="AK43" s="6">
        <f t="shared" si="5"/>
        <v>2</v>
      </c>
      <c r="AL43" s="282">
        <f>AK43+'Jänner 24'!AL43</f>
        <v>8</v>
      </c>
      <c r="AM43" s="269"/>
    </row>
    <row r="44" spans="1:39">
      <c r="A44" s="70" t="s">
        <v>86</v>
      </c>
      <c r="B44" s="46"/>
      <c r="C44" s="20"/>
      <c r="D44" s="5"/>
      <c r="E44" s="5"/>
      <c r="F44" s="20"/>
      <c r="G44" s="20"/>
      <c r="H44" s="20"/>
      <c r="I44" s="20"/>
      <c r="J44" s="20"/>
      <c r="K44" s="5"/>
      <c r="L44" s="5" t="s">
        <v>8</v>
      </c>
      <c r="M44" s="20"/>
      <c r="N44" s="20"/>
      <c r="O44" s="20"/>
      <c r="P44" s="20"/>
      <c r="Q44" s="20"/>
      <c r="R44" s="5" t="s">
        <v>9</v>
      </c>
      <c r="S44" s="5"/>
      <c r="T44" s="20"/>
      <c r="U44" s="20"/>
      <c r="V44" s="20"/>
      <c r="W44" s="20"/>
      <c r="X44" s="20"/>
      <c r="Y44" s="5"/>
      <c r="Z44" s="5"/>
      <c r="AA44" s="20"/>
      <c r="AB44" s="20"/>
      <c r="AC44" s="20"/>
      <c r="AD44" s="210"/>
      <c r="AE44" s="269"/>
      <c r="AF44" s="46">
        <f t="shared" si="0"/>
        <v>1</v>
      </c>
      <c r="AG44" s="35">
        <f t="shared" si="1"/>
        <v>0</v>
      </c>
      <c r="AH44" s="35">
        <f t="shared" si="2"/>
        <v>0</v>
      </c>
      <c r="AI44" s="20">
        <f t="shared" si="3"/>
        <v>1</v>
      </c>
      <c r="AJ44" s="139">
        <f t="shared" si="4"/>
        <v>0</v>
      </c>
      <c r="AK44" s="6">
        <f t="shared" si="5"/>
        <v>2</v>
      </c>
      <c r="AL44" s="282">
        <f>AK44+'Jänner 24'!AL44</f>
        <v>7</v>
      </c>
      <c r="AM44" s="269"/>
    </row>
    <row r="45" spans="1:39">
      <c r="A45" s="71" t="s">
        <v>65</v>
      </c>
      <c r="B45" s="46"/>
      <c r="C45" s="20"/>
      <c r="D45" s="5"/>
      <c r="E45" s="5"/>
      <c r="F45" s="20"/>
      <c r="G45" s="20"/>
      <c r="H45" s="20"/>
      <c r="I45" s="20"/>
      <c r="J45" s="20"/>
      <c r="K45" s="5"/>
      <c r="L45" s="5" t="s">
        <v>8</v>
      </c>
      <c r="M45" s="20"/>
      <c r="N45" s="20"/>
      <c r="O45" s="20"/>
      <c r="P45" s="20"/>
      <c r="Q45" s="20"/>
      <c r="R45" s="5" t="s">
        <v>9</v>
      </c>
      <c r="S45" s="5"/>
      <c r="T45" s="20"/>
      <c r="U45" s="20"/>
      <c r="V45" s="20"/>
      <c r="W45" s="20"/>
      <c r="X45" s="20"/>
      <c r="Y45" s="5"/>
      <c r="Z45" s="5"/>
      <c r="AA45" s="20"/>
      <c r="AB45" s="20"/>
      <c r="AC45" s="20"/>
      <c r="AD45" s="210"/>
      <c r="AE45" s="269"/>
      <c r="AF45" s="46">
        <f t="shared" si="0"/>
        <v>1</v>
      </c>
      <c r="AG45" s="35">
        <f t="shared" si="1"/>
        <v>0</v>
      </c>
      <c r="AH45" s="35">
        <f t="shared" si="2"/>
        <v>0</v>
      </c>
      <c r="AI45" s="20">
        <f t="shared" si="3"/>
        <v>1</v>
      </c>
      <c r="AJ45" s="139">
        <f t="shared" si="4"/>
        <v>0</v>
      </c>
      <c r="AK45" s="6">
        <f t="shared" si="5"/>
        <v>2</v>
      </c>
      <c r="AL45" s="282">
        <f>AK45+'Jänner 24'!AL45</f>
        <v>8</v>
      </c>
      <c r="AM45" s="269"/>
    </row>
    <row r="46" spans="1:39">
      <c r="A46" s="70" t="s">
        <v>94</v>
      </c>
      <c r="B46" s="46"/>
      <c r="C46" s="20"/>
      <c r="D46" s="5"/>
      <c r="E46" s="5"/>
      <c r="F46" s="20"/>
      <c r="G46" s="20"/>
      <c r="H46" s="20"/>
      <c r="I46" s="20"/>
      <c r="J46" s="20"/>
      <c r="K46" s="5"/>
      <c r="L46" s="5"/>
      <c r="M46" s="20"/>
      <c r="N46" s="20"/>
      <c r="O46" s="276">
        <v>0.8125</v>
      </c>
      <c r="P46" s="20"/>
      <c r="Q46" s="20"/>
      <c r="R46" s="5"/>
      <c r="S46" s="5"/>
      <c r="T46" s="20"/>
      <c r="U46" s="20"/>
      <c r="V46" s="20"/>
      <c r="W46" s="20"/>
      <c r="X46" s="20"/>
      <c r="Y46" s="5"/>
      <c r="Z46" s="5" t="s">
        <v>8</v>
      </c>
      <c r="AA46" s="20"/>
      <c r="AB46" s="20"/>
      <c r="AC46" s="20"/>
      <c r="AD46" s="210"/>
      <c r="AE46" s="269"/>
      <c r="AF46" s="46">
        <f t="shared" si="0"/>
        <v>1</v>
      </c>
      <c r="AG46" s="35">
        <f t="shared" si="1"/>
        <v>0</v>
      </c>
      <c r="AH46" s="35">
        <f t="shared" si="2"/>
        <v>0</v>
      </c>
      <c r="AI46" s="20">
        <f t="shared" si="3"/>
        <v>0</v>
      </c>
      <c r="AJ46" s="139">
        <f t="shared" si="4"/>
        <v>1</v>
      </c>
      <c r="AK46" s="6">
        <f t="shared" si="5"/>
        <v>2</v>
      </c>
      <c r="AL46" s="282">
        <f>AK46+'Jänner 24'!AL46</f>
        <v>7</v>
      </c>
      <c r="AM46" s="269"/>
    </row>
    <row r="47" spans="1:39">
      <c r="A47" s="70" t="s">
        <v>45</v>
      </c>
      <c r="B47" s="46"/>
      <c r="C47" s="20"/>
      <c r="D47" s="5" t="s">
        <v>80</v>
      </c>
      <c r="E47" s="5" t="s">
        <v>80</v>
      </c>
      <c r="F47" s="20"/>
      <c r="G47" s="20"/>
      <c r="H47" s="20"/>
      <c r="I47" s="20"/>
      <c r="J47" s="20"/>
      <c r="K47" s="5" t="s">
        <v>80</v>
      </c>
      <c r="L47" s="5" t="s">
        <v>80</v>
      </c>
      <c r="M47" s="20" t="s">
        <v>80</v>
      </c>
      <c r="N47" s="20" t="s">
        <v>80</v>
      </c>
      <c r="O47" s="20" t="s">
        <v>80</v>
      </c>
      <c r="P47" s="20" t="s">
        <v>80</v>
      </c>
      <c r="Q47" s="20" t="s">
        <v>80</v>
      </c>
      <c r="R47" s="5" t="s">
        <v>80</v>
      </c>
      <c r="S47" s="5" t="s">
        <v>80</v>
      </c>
      <c r="T47" s="20"/>
      <c r="U47" s="20"/>
      <c r="V47" s="20"/>
      <c r="W47" s="20"/>
      <c r="X47" s="20"/>
      <c r="Y47" s="5" t="s">
        <v>9</v>
      </c>
      <c r="Z47" s="5"/>
      <c r="AA47" s="20"/>
      <c r="AB47" s="20"/>
      <c r="AC47" s="20"/>
      <c r="AD47" s="210"/>
      <c r="AE47" s="269"/>
      <c r="AF47" s="46">
        <f t="shared" si="0"/>
        <v>0</v>
      </c>
      <c r="AG47" s="35">
        <f t="shared" si="1"/>
        <v>0</v>
      </c>
      <c r="AH47" s="35">
        <f t="shared" si="2"/>
        <v>0</v>
      </c>
      <c r="AI47" s="20">
        <f t="shared" si="3"/>
        <v>1</v>
      </c>
      <c r="AJ47" s="139">
        <f t="shared" si="4"/>
        <v>0</v>
      </c>
      <c r="AK47" s="6">
        <f t="shared" si="5"/>
        <v>1</v>
      </c>
      <c r="AL47" s="282">
        <f>AK47+'Jänner 24'!AL47</f>
        <v>7</v>
      </c>
      <c r="AM47" s="269"/>
    </row>
    <row r="48" spans="1:39">
      <c r="A48" s="70" t="s">
        <v>95</v>
      </c>
      <c r="B48" s="46"/>
      <c r="C48" s="20"/>
      <c r="D48" s="5" t="s">
        <v>80</v>
      </c>
      <c r="E48" s="5" t="s">
        <v>80</v>
      </c>
      <c r="F48" s="20"/>
      <c r="G48" s="20"/>
      <c r="H48" s="20"/>
      <c r="I48" s="20"/>
      <c r="J48" s="20"/>
      <c r="K48" s="5" t="s">
        <v>80</v>
      </c>
      <c r="L48" s="5" t="s">
        <v>80</v>
      </c>
      <c r="M48" s="20" t="s">
        <v>80</v>
      </c>
      <c r="N48" s="20" t="s">
        <v>80</v>
      </c>
      <c r="O48" s="20" t="s">
        <v>80</v>
      </c>
      <c r="P48" s="20" t="s">
        <v>80</v>
      </c>
      <c r="Q48" s="20" t="s">
        <v>80</v>
      </c>
      <c r="R48" s="5" t="s">
        <v>80</v>
      </c>
      <c r="S48" s="5" t="s">
        <v>80</v>
      </c>
      <c r="T48" s="20"/>
      <c r="U48" s="20"/>
      <c r="V48" s="20"/>
      <c r="W48" s="20"/>
      <c r="X48" s="20"/>
      <c r="Y48" s="5" t="s">
        <v>9</v>
      </c>
      <c r="Z48" s="5"/>
      <c r="AA48" s="20"/>
      <c r="AB48" s="20"/>
      <c r="AC48" s="20"/>
      <c r="AD48" s="210"/>
      <c r="AE48" s="269"/>
      <c r="AF48" s="46">
        <f t="shared" si="0"/>
        <v>0</v>
      </c>
      <c r="AG48" s="35">
        <f t="shared" si="1"/>
        <v>0</v>
      </c>
      <c r="AH48" s="35">
        <f t="shared" si="2"/>
        <v>0</v>
      </c>
      <c r="AI48" s="20">
        <f t="shared" si="3"/>
        <v>1</v>
      </c>
      <c r="AJ48" s="139">
        <f t="shared" si="4"/>
        <v>0</v>
      </c>
      <c r="AK48" s="6">
        <f t="shared" si="5"/>
        <v>1</v>
      </c>
      <c r="AL48" s="282">
        <f>AK48+'Jänner 24'!AL48</f>
        <v>6</v>
      </c>
      <c r="AM48" s="269"/>
    </row>
    <row r="49" spans="1:39">
      <c r="A49" s="70" t="s">
        <v>61</v>
      </c>
      <c r="B49" s="46"/>
      <c r="C49" s="20"/>
      <c r="D49" s="5"/>
      <c r="E49" s="5"/>
      <c r="F49" s="20"/>
      <c r="G49" s="20"/>
      <c r="H49" s="20"/>
      <c r="I49" s="20"/>
      <c r="J49" s="20"/>
      <c r="K49" s="5"/>
      <c r="L49" s="5"/>
      <c r="M49" s="20"/>
      <c r="N49" s="20"/>
      <c r="O49" s="276">
        <v>0.8125</v>
      </c>
      <c r="P49" s="20"/>
      <c r="Q49" s="20"/>
      <c r="R49" s="5"/>
      <c r="S49" s="5"/>
      <c r="T49" s="20"/>
      <c r="U49" s="20"/>
      <c r="V49" s="20"/>
      <c r="W49" s="20"/>
      <c r="X49" s="20"/>
      <c r="Y49" s="5"/>
      <c r="Z49" s="5" t="s">
        <v>9</v>
      </c>
      <c r="AA49" s="20"/>
      <c r="AB49" s="20"/>
      <c r="AC49" s="20"/>
      <c r="AD49" s="210"/>
      <c r="AE49" s="269"/>
      <c r="AF49" s="46">
        <f t="shared" si="0"/>
        <v>0</v>
      </c>
      <c r="AG49" s="35">
        <f t="shared" si="1"/>
        <v>0</v>
      </c>
      <c r="AH49" s="35">
        <f t="shared" si="2"/>
        <v>0</v>
      </c>
      <c r="AI49" s="20">
        <f t="shared" si="3"/>
        <v>1</v>
      </c>
      <c r="AJ49" s="139">
        <f t="shared" si="4"/>
        <v>1</v>
      </c>
      <c r="AK49" s="6">
        <f t="shared" si="5"/>
        <v>2</v>
      </c>
      <c r="AL49" s="282">
        <f>AK49+'Jänner 24'!AL49</f>
        <v>8</v>
      </c>
      <c r="AM49" s="269"/>
    </row>
    <row r="50" spans="1:39">
      <c r="A50" s="70" t="s">
        <v>43</v>
      </c>
      <c r="B50" s="46"/>
      <c r="C50" s="20"/>
      <c r="D50" s="5" t="s">
        <v>80</v>
      </c>
      <c r="E50" s="5"/>
      <c r="F50" s="20"/>
      <c r="G50" s="20"/>
      <c r="H50" s="20"/>
      <c r="I50" s="20"/>
      <c r="J50" s="20"/>
      <c r="K50" s="5"/>
      <c r="L50" s="5" t="s">
        <v>8</v>
      </c>
      <c r="M50" s="20" t="s">
        <v>80</v>
      </c>
      <c r="N50" s="20" t="s">
        <v>80</v>
      </c>
      <c r="O50" s="20" t="s">
        <v>80</v>
      </c>
      <c r="P50" s="20" t="s">
        <v>80</v>
      </c>
      <c r="Q50" s="20" t="s">
        <v>80</v>
      </c>
      <c r="R50" s="5" t="s">
        <v>80</v>
      </c>
      <c r="S50" s="5" t="s">
        <v>80</v>
      </c>
      <c r="T50" s="20"/>
      <c r="U50" s="20"/>
      <c r="V50" s="20"/>
      <c r="W50" s="20"/>
      <c r="X50" s="20"/>
      <c r="Y50" s="5" t="s">
        <v>9</v>
      </c>
      <c r="Z50" s="5"/>
      <c r="AA50" s="20"/>
      <c r="AB50" s="20"/>
      <c r="AC50" s="20"/>
      <c r="AD50" s="210"/>
      <c r="AE50" s="269"/>
      <c r="AF50" s="46">
        <f t="shared" si="0"/>
        <v>1</v>
      </c>
      <c r="AG50" s="35">
        <f t="shared" si="1"/>
        <v>0</v>
      </c>
      <c r="AH50" s="35">
        <f t="shared" si="2"/>
        <v>0</v>
      </c>
      <c r="AI50" s="20">
        <f t="shared" si="3"/>
        <v>1</v>
      </c>
      <c r="AJ50" s="139">
        <f t="shared" si="4"/>
        <v>0</v>
      </c>
      <c r="AK50" s="6">
        <f t="shared" si="5"/>
        <v>2</v>
      </c>
      <c r="AL50" s="282">
        <f>AK50+'Jänner 24'!AL50</f>
        <v>8</v>
      </c>
      <c r="AM50" s="269"/>
    </row>
    <row r="51" spans="1:39">
      <c r="A51" s="70" t="s">
        <v>79</v>
      </c>
      <c r="B51" s="46"/>
      <c r="C51" s="20"/>
      <c r="D51" s="5" t="s">
        <v>80</v>
      </c>
      <c r="E51" s="5" t="s">
        <v>9</v>
      </c>
      <c r="F51" s="20"/>
      <c r="G51" s="20"/>
      <c r="H51" s="20"/>
      <c r="I51" s="20"/>
      <c r="J51" s="20"/>
      <c r="K51" s="5"/>
      <c r="L51" s="5"/>
      <c r="M51" s="20"/>
      <c r="N51" s="20"/>
      <c r="O51" s="20"/>
      <c r="P51" s="20"/>
      <c r="Q51" s="20"/>
      <c r="R51" s="5" t="s">
        <v>9</v>
      </c>
      <c r="S51" s="5"/>
      <c r="T51" s="20"/>
      <c r="U51" s="20"/>
      <c r="V51" s="20"/>
      <c r="W51" s="20"/>
      <c r="X51" s="20"/>
      <c r="Y51" s="5"/>
      <c r="Z51" s="5"/>
      <c r="AA51" s="20"/>
      <c r="AB51" s="20"/>
      <c r="AC51" s="20"/>
      <c r="AD51" s="210"/>
      <c r="AE51" s="269"/>
      <c r="AF51" s="46">
        <f t="shared" si="0"/>
        <v>0</v>
      </c>
      <c r="AG51" s="35">
        <f t="shared" si="1"/>
        <v>0</v>
      </c>
      <c r="AH51" s="35">
        <f t="shared" si="2"/>
        <v>0</v>
      </c>
      <c r="AI51" s="20">
        <f t="shared" si="3"/>
        <v>2</v>
      </c>
      <c r="AJ51" s="139">
        <f t="shared" si="4"/>
        <v>0</v>
      </c>
      <c r="AK51" s="6">
        <f t="shared" si="5"/>
        <v>2</v>
      </c>
      <c r="AL51" s="282">
        <f>AK51+'Jänner 24'!AL51</f>
        <v>8</v>
      </c>
      <c r="AM51" s="269"/>
    </row>
    <row r="52" spans="1:39">
      <c r="A52" s="70" t="s">
        <v>89</v>
      </c>
      <c r="B52" s="46"/>
      <c r="C52" s="20"/>
      <c r="D52" s="5"/>
      <c r="E52" s="5"/>
      <c r="F52" s="20"/>
      <c r="G52" s="20"/>
      <c r="H52" s="20"/>
      <c r="I52" s="20"/>
      <c r="J52" s="20"/>
      <c r="K52" s="5"/>
      <c r="L52" s="5" t="s">
        <v>8</v>
      </c>
      <c r="M52" s="20"/>
      <c r="N52" s="20"/>
      <c r="O52" s="20"/>
      <c r="P52" s="20"/>
      <c r="Q52" s="20"/>
      <c r="R52" s="5" t="s">
        <v>80</v>
      </c>
      <c r="S52" s="5"/>
      <c r="T52" s="20"/>
      <c r="U52" s="20"/>
      <c r="V52" s="20"/>
      <c r="W52" s="20"/>
      <c r="X52" s="20"/>
      <c r="Y52" s="5" t="s">
        <v>9</v>
      </c>
      <c r="Z52" s="5"/>
      <c r="AA52" s="20"/>
      <c r="AB52" s="20"/>
      <c r="AC52" s="20"/>
      <c r="AD52" s="210"/>
      <c r="AE52" s="269"/>
      <c r="AF52" s="46">
        <f t="shared" si="0"/>
        <v>1</v>
      </c>
      <c r="AG52" s="35">
        <f t="shared" si="1"/>
        <v>0</v>
      </c>
      <c r="AH52" s="35">
        <f t="shared" si="2"/>
        <v>0</v>
      </c>
      <c r="AI52" s="20">
        <f t="shared" si="3"/>
        <v>1</v>
      </c>
      <c r="AJ52" s="139">
        <f t="shared" si="4"/>
        <v>0</v>
      </c>
      <c r="AK52" s="6">
        <f t="shared" si="5"/>
        <v>2</v>
      </c>
      <c r="AL52" s="282">
        <f>AK52+'Jänner 24'!AL52</f>
        <v>7</v>
      </c>
      <c r="AM52" s="269"/>
    </row>
    <row r="53" spans="1:39">
      <c r="A53" s="70" t="s">
        <v>66</v>
      </c>
      <c r="B53" s="46"/>
      <c r="C53" s="20"/>
      <c r="D53" s="5"/>
      <c r="E53" s="5"/>
      <c r="F53" s="20"/>
      <c r="G53" s="20"/>
      <c r="H53" s="20"/>
      <c r="I53" s="20"/>
      <c r="J53" s="20"/>
      <c r="K53" s="5"/>
      <c r="L53" s="5"/>
      <c r="M53" s="20"/>
      <c r="N53" s="20"/>
      <c r="O53" s="276">
        <v>0.66666666666666663</v>
      </c>
      <c r="P53" s="20"/>
      <c r="Q53" s="20"/>
      <c r="R53" s="5"/>
      <c r="S53" s="272">
        <v>0.4375</v>
      </c>
      <c r="T53" s="20"/>
      <c r="U53" s="20"/>
      <c r="V53" s="20"/>
      <c r="W53" s="20"/>
      <c r="X53" s="20"/>
      <c r="Y53" s="5"/>
      <c r="Z53" s="5"/>
      <c r="AA53" s="20"/>
      <c r="AB53" s="20"/>
      <c r="AC53" s="20"/>
      <c r="AD53" s="210"/>
      <c r="AE53" s="269"/>
      <c r="AF53" s="46">
        <f t="shared" si="0"/>
        <v>0</v>
      </c>
      <c r="AG53" s="35">
        <f t="shared" si="1"/>
        <v>1</v>
      </c>
      <c r="AH53" s="35">
        <f t="shared" si="2"/>
        <v>1</v>
      </c>
      <c r="AI53" s="20">
        <f t="shared" si="3"/>
        <v>0</v>
      </c>
      <c r="AJ53" s="139">
        <f t="shared" si="4"/>
        <v>0</v>
      </c>
      <c r="AK53" s="6">
        <f t="shared" si="5"/>
        <v>2</v>
      </c>
      <c r="AL53" s="282">
        <f>AK53+'Jänner 24'!AL53</f>
        <v>8</v>
      </c>
      <c r="AM53" s="269"/>
    </row>
    <row r="54" spans="1:39">
      <c r="A54" s="70" t="s">
        <v>62</v>
      </c>
      <c r="B54" s="46"/>
      <c r="C54" s="20"/>
      <c r="D54" s="5"/>
      <c r="E54" s="5"/>
      <c r="F54" s="20"/>
      <c r="G54" s="20"/>
      <c r="H54" s="20"/>
      <c r="I54" s="20"/>
      <c r="J54" s="20"/>
      <c r="K54" s="5" t="s">
        <v>9</v>
      </c>
      <c r="L54" s="5"/>
      <c r="M54" s="20"/>
      <c r="N54" s="20"/>
      <c r="O54" s="276">
        <v>0.8125</v>
      </c>
      <c r="P54" s="20"/>
      <c r="Q54" s="20"/>
      <c r="R54" s="5"/>
      <c r="S54" s="5"/>
      <c r="T54" s="20"/>
      <c r="U54" s="20"/>
      <c r="V54" s="20"/>
      <c r="W54" s="20"/>
      <c r="X54" s="20"/>
      <c r="Y54" s="5"/>
      <c r="Z54" s="5"/>
      <c r="AA54" s="20"/>
      <c r="AB54" s="20"/>
      <c r="AC54" s="20"/>
      <c r="AD54" s="210"/>
      <c r="AE54" s="269"/>
      <c r="AF54" s="46">
        <f t="shared" si="0"/>
        <v>0</v>
      </c>
      <c r="AG54" s="35">
        <f t="shared" si="1"/>
        <v>0</v>
      </c>
      <c r="AH54" s="35">
        <f t="shared" si="2"/>
        <v>0</v>
      </c>
      <c r="AI54" s="20">
        <f t="shared" si="3"/>
        <v>1</v>
      </c>
      <c r="AJ54" s="139">
        <f t="shared" si="4"/>
        <v>1</v>
      </c>
      <c r="AK54" s="6">
        <f t="shared" si="5"/>
        <v>2</v>
      </c>
      <c r="AL54" s="282">
        <f>AK54+'Jänner 24'!AL54</f>
        <v>8</v>
      </c>
      <c r="AM54" s="269"/>
    </row>
    <row r="55" spans="1:39" ht="16" thickBot="1">
      <c r="A55" s="177" t="s">
        <v>73</v>
      </c>
      <c r="B55" s="277"/>
      <c r="C55" s="183"/>
      <c r="D55" s="184"/>
      <c r="E55" s="184" t="s">
        <v>80</v>
      </c>
      <c r="F55" s="183"/>
      <c r="G55" s="183"/>
      <c r="H55" s="183"/>
      <c r="I55" s="183"/>
      <c r="J55" s="183"/>
      <c r="K55" s="184"/>
      <c r="L55" s="184" t="s">
        <v>80</v>
      </c>
      <c r="M55" s="183"/>
      <c r="N55" s="183"/>
      <c r="O55" s="278">
        <v>0.66666666666666663</v>
      </c>
      <c r="P55" s="183"/>
      <c r="Q55" s="183"/>
      <c r="R55" s="184"/>
      <c r="S55" s="184" t="s">
        <v>9</v>
      </c>
      <c r="T55" s="183"/>
      <c r="U55" s="183"/>
      <c r="V55" s="183"/>
      <c r="W55" s="183"/>
      <c r="X55" s="183"/>
      <c r="Y55" s="184" t="s">
        <v>80</v>
      </c>
      <c r="Z55" s="184" t="s">
        <v>80</v>
      </c>
      <c r="AA55" s="183"/>
      <c r="AB55" s="183"/>
      <c r="AC55" s="183"/>
      <c r="AD55" s="279"/>
      <c r="AE55" s="269"/>
      <c r="AF55" s="270">
        <f t="shared" si="0"/>
        <v>0</v>
      </c>
      <c r="AG55" s="32">
        <f t="shared" si="1"/>
        <v>0</v>
      </c>
      <c r="AH55" s="32">
        <f t="shared" si="2"/>
        <v>1</v>
      </c>
      <c r="AI55" s="95">
        <f t="shared" si="3"/>
        <v>1</v>
      </c>
      <c r="AJ55" s="180">
        <f t="shared" si="4"/>
        <v>0</v>
      </c>
      <c r="AK55" s="65">
        <f t="shared" si="5"/>
        <v>2</v>
      </c>
      <c r="AL55" s="283">
        <f>AK55+'Jänner 24'!AL55</f>
        <v>8</v>
      </c>
      <c r="AM55" s="269"/>
    </row>
    <row r="56" spans="1:39">
      <c r="A56" s="74" t="s">
        <v>8</v>
      </c>
      <c r="B56" s="55"/>
      <c r="C56" s="56"/>
      <c r="D56" s="11"/>
      <c r="E56" s="11">
        <f>COUNTIFS(E3:E55,"9.00")</f>
        <v>8</v>
      </c>
      <c r="F56" s="56"/>
      <c r="G56" s="56"/>
      <c r="H56" s="56"/>
      <c r="I56" s="56"/>
      <c r="J56" s="56"/>
      <c r="K56" s="11"/>
      <c r="L56" s="11">
        <f>COUNTIFS(L3:L55,"9.00")</f>
        <v>8</v>
      </c>
      <c r="M56" s="56"/>
      <c r="N56" s="56"/>
      <c r="O56" s="56"/>
      <c r="P56" s="56"/>
      <c r="Q56" s="56"/>
      <c r="R56" s="11"/>
      <c r="S56" s="11">
        <f>COUNTIFS(S3:S55,"9.00")</f>
        <v>6</v>
      </c>
      <c r="T56" s="56"/>
      <c r="U56" s="56"/>
      <c r="V56" s="56"/>
      <c r="W56" s="56"/>
      <c r="X56" s="56"/>
      <c r="Y56" s="11"/>
      <c r="Z56" s="11">
        <f>COUNTIFS(Z3:Z55,"9.00")</f>
        <v>8</v>
      </c>
      <c r="AA56" s="56"/>
      <c r="AB56" s="56"/>
      <c r="AC56" s="31"/>
      <c r="AD56" s="24"/>
      <c r="AE56" s="269"/>
      <c r="AF56" s="269"/>
      <c r="AG56" s="269"/>
      <c r="AH56" s="269"/>
      <c r="AI56" s="269"/>
      <c r="AJ56" s="269"/>
      <c r="AK56" s="269"/>
      <c r="AL56" s="269"/>
      <c r="AM56" s="269"/>
    </row>
    <row r="57" spans="1:39">
      <c r="A57" s="271">
        <v>0.4375</v>
      </c>
      <c r="B57" s="61"/>
      <c r="C57" s="62"/>
      <c r="D57" s="39"/>
      <c r="E57" s="275">
        <f>COUNTIFS(E3:E55,"10:30")</f>
        <v>2</v>
      </c>
      <c r="F57" s="62"/>
      <c r="G57" s="62"/>
      <c r="H57" s="62"/>
      <c r="I57" s="62"/>
      <c r="J57" s="62"/>
      <c r="K57" s="39"/>
      <c r="L57" s="275">
        <f>COUNTIFS(L3:L55,"10:30")</f>
        <v>2</v>
      </c>
      <c r="M57" s="62"/>
      <c r="N57" s="62"/>
      <c r="O57" s="62"/>
      <c r="P57" s="62"/>
      <c r="Q57" s="62"/>
      <c r="R57" s="39"/>
      <c r="S57" s="275">
        <f>COUNTIFS(S3:S55,"10:30")</f>
        <v>2</v>
      </c>
      <c r="T57" s="62"/>
      <c r="U57" s="62"/>
      <c r="V57" s="62"/>
      <c r="W57" s="62"/>
      <c r="X57" s="62"/>
      <c r="Y57" s="39"/>
      <c r="Z57" s="275">
        <f>COUNTIFS(Z3:Z55,"10:30")</f>
        <v>2</v>
      </c>
      <c r="AA57" s="62"/>
      <c r="AB57" s="62"/>
      <c r="AC57" s="35"/>
      <c r="AD57" s="7"/>
      <c r="AE57" s="269"/>
      <c r="AF57" s="269"/>
      <c r="AG57" s="269"/>
      <c r="AH57" s="269"/>
      <c r="AI57" s="269"/>
      <c r="AJ57" s="269"/>
      <c r="AK57" s="269"/>
      <c r="AL57" s="269"/>
      <c r="AM57" s="269"/>
    </row>
    <row r="58" spans="1:39">
      <c r="A58" s="274">
        <v>0.66666666666666663</v>
      </c>
      <c r="B58" s="61"/>
      <c r="C58" s="62"/>
      <c r="D58" s="39"/>
      <c r="E58" s="39"/>
      <c r="F58" s="62"/>
      <c r="G58" s="62"/>
      <c r="H58" s="62"/>
      <c r="I58" s="62"/>
      <c r="J58" s="62"/>
      <c r="K58" s="39"/>
      <c r="L58" s="39"/>
      <c r="M58" s="62"/>
      <c r="N58" s="62"/>
      <c r="O58" s="62">
        <f>COUNTIFS(O3:O55,"16:00")</f>
        <v>4</v>
      </c>
      <c r="P58" s="62"/>
      <c r="Q58" s="62"/>
      <c r="R58" s="39"/>
      <c r="S58" s="39"/>
      <c r="T58" s="62"/>
      <c r="U58" s="62"/>
      <c r="V58" s="62"/>
      <c r="W58" s="62"/>
      <c r="X58" s="62"/>
      <c r="Y58" s="39"/>
      <c r="Z58" s="39"/>
      <c r="AA58" s="62"/>
      <c r="AB58" s="62"/>
      <c r="AC58" s="35"/>
      <c r="AD58" s="7"/>
      <c r="AE58" s="269"/>
      <c r="AF58" s="269"/>
      <c r="AG58" s="269"/>
      <c r="AH58" s="269"/>
      <c r="AI58" s="269"/>
      <c r="AJ58" s="269"/>
      <c r="AK58" s="269"/>
      <c r="AL58" s="269"/>
      <c r="AM58" s="269"/>
    </row>
    <row r="59" spans="1:39">
      <c r="A59" s="74" t="s">
        <v>9</v>
      </c>
      <c r="B59" s="61"/>
      <c r="C59" s="62"/>
      <c r="D59" s="39">
        <f>COUNTIFS(D3:D55,"18.00")</f>
        <v>7</v>
      </c>
      <c r="E59" s="39">
        <f>COUNTIFS(E3:E55,"18.00")</f>
        <v>4</v>
      </c>
      <c r="F59" s="62"/>
      <c r="G59" s="62"/>
      <c r="H59" s="62"/>
      <c r="I59" s="62"/>
      <c r="J59" s="62"/>
      <c r="K59" s="39">
        <f t="shared" ref="K59:L59" si="6">COUNTIFS(K3:K55,"18.00")</f>
        <v>6</v>
      </c>
      <c r="L59" s="39">
        <f t="shared" si="6"/>
        <v>4</v>
      </c>
      <c r="M59" s="62"/>
      <c r="N59" s="62"/>
      <c r="O59" s="62"/>
      <c r="P59" s="62"/>
      <c r="Q59" s="62"/>
      <c r="R59" s="39">
        <f t="shared" ref="R59:S59" si="7">COUNTIFS(R3:R55,"18.00")</f>
        <v>6</v>
      </c>
      <c r="S59" s="39">
        <f t="shared" si="7"/>
        <v>6</v>
      </c>
      <c r="T59" s="62"/>
      <c r="U59" s="62"/>
      <c r="V59" s="62"/>
      <c r="W59" s="62"/>
      <c r="X59" s="62"/>
      <c r="Y59" s="39">
        <f t="shared" ref="Y59:Z59" si="8">COUNTIFS(Y3:Y55,"18.00")</f>
        <v>7</v>
      </c>
      <c r="Z59" s="39">
        <f t="shared" si="8"/>
        <v>6</v>
      </c>
      <c r="AA59" s="62"/>
      <c r="AB59" s="62"/>
      <c r="AC59" s="35"/>
      <c r="AD59" s="7"/>
      <c r="AE59" s="269"/>
      <c r="AF59" s="269"/>
      <c r="AG59" s="269"/>
      <c r="AH59" s="269"/>
      <c r="AI59" s="269"/>
      <c r="AJ59" s="269"/>
      <c r="AK59" s="269"/>
      <c r="AL59" s="269"/>
      <c r="AM59" s="269"/>
    </row>
    <row r="60" spans="1:39" ht="16" thickBot="1">
      <c r="A60" s="34" t="s">
        <v>20</v>
      </c>
      <c r="B60" s="66"/>
      <c r="C60" s="32">
        <f>COUNTIFS(C3:C55,"19:30")</f>
        <v>10</v>
      </c>
      <c r="D60" s="12"/>
      <c r="E60" s="12"/>
      <c r="F60" s="32"/>
      <c r="G60" s="32"/>
      <c r="H60" s="32"/>
      <c r="I60" s="32"/>
      <c r="J60" s="32"/>
      <c r="K60" s="12"/>
      <c r="L60" s="12"/>
      <c r="M60" s="32"/>
      <c r="N60" s="32"/>
      <c r="O60" s="32">
        <f>COUNTIFS(O3:O55,"19:30")</f>
        <v>6</v>
      </c>
      <c r="P60" s="32"/>
      <c r="Q60" s="32"/>
      <c r="R60" s="12"/>
      <c r="S60" s="12"/>
      <c r="T60" s="32"/>
      <c r="U60" s="32"/>
      <c r="V60" s="32"/>
      <c r="W60" s="32"/>
      <c r="X60" s="32"/>
      <c r="Y60" s="12"/>
      <c r="Z60" s="12"/>
      <c r="AA60" s="32"/>
      <c r="AB60" s="32"/>
      <c r="AC60" s="32"/>
      <c r="AD60" s="8"/>
    </row>
    <row r="61" spans="1:39">
      <c r="A61" s="190" t="s">
        <v>99</v>
      </c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67"/>
  <sheetViews>
    <sheetView zoomScaleNormal="100" workbookViewId="0">
      <pane ySplit="2" topLeftCell="A3" activePane="bottomLeft" state="frozen"/>
      <selection activeCell="A4" activeCellId="2" sqref="A21:XFD21 A18:XFD18 A4:XFD4"/>
      <selection pane="bottomLeft" activeCell="AE1" sqref="AE1"/>
    </sheetView>
  </sheetViews>
  <sheetFormatPr baseColWidth="10" defaultRowHeight="15"/>
  <cols>
    <col min="1" max="1" width="23.6640625" bestFit="1" customWidth="1"/>
    <col min="2" max="32" width="3.6640625" customWidth="1"/>
    <col min="33" max="38" width="4.6640625" customWidth="1"/>
  </cols>
  <sheetData>
    <row r="1" spans="1:41" ht="16" thickBot="1">
      <c r="A1" s="346" t="s">
        <v>35</v>
      </c>
      <c r="B1" s="13" t="s">
        <v>5</v>
      </c>
      <c r="C1" s="2" t="s">
        <v>6</v>
      </c>
      <c r="D1" s="2" t="s">
        <v>7</v>
      </c>
      <c r="E1" s="21" t="s">
        <v>1</v>
      </c>
      <c r="F1" s="21" t="s">
        <v>2</v>
      </c>
      <c r="G1" s="21" t="s">
        <v>3</v>
      </c>
      <c r="H1" s="21" t="s">
        <v>4</v>
      </c>
      <c r="I1" s="13" t="s">
        <v>5</v>
      </c>
      <c r="J1" s="2" t="s">
        <v>6</v>
      </c>
      <c r="K1" s="2" t="s">
        <v>7</v>
      </c>
      <c r="L1" s="21" t="s">
        <v>1</v>
      </c>
      <c r="M1" s="21" t="s">
        <v>2</v>
      </c>
      <c r="N1" s="21" t="s">
        <v>3</v>
      </c>
      <c r="O1" s="21" t="s">
        <v>4</v>
      </c>
      <c r="P1" s="13" t="s">
        <v>5</v>
      </c>
      <c r="Q1" s="2" t="s">
        <v>6</v>
      </c>
      <c r="R1" s="2" t="s">
        <v>7</v>
      </c>
      <c r="S1" s="21" t="s">
        <v>1</v>
      </c>
      <c r="T1" s="21" t="s">
        <v>2</v>
      </c>
      <c r="U1" s="21" t="s">
        <v>3</v>
      </c>
      <c r="V1" s="21" t="s">
        <v>4</v>
      </c>
      <c r="W1" s="13" t="s">
        <v>5</v>
      </c>
      <c r="X1" s="2" t="s">
        <v>6</v>
      </c>
      <c r="Y1" s="2" t="s">
        <v>7</v>
      </c>
      <c r="Z1" s="21" t="s">
        <v>1</v>
      </c>
      <c r="AA1" s="21" t="s">
        <v>2</v>
      </c>
      <c r="AB1" s="21" t="s">
        <v>3</v>
      </c>
      <c r="AC1" s="2" t="s">
        <v>4</v>
      </c>
      <c r="AD1" s="2" t="s">
        <v>5</v>
      </c>
      <c r="AE1" s="2" t="s">
        <v>6</v>
      </c>
      <c r="AF1" s="30" t="s">
        <v>7</v>
      </c>
    </row>
    <row r="2" spans="1:41" ht="16" thickBot="1">
      <c r="A2" s="346"/>
      <c r="B2" s="108">
        <v>1</v>
      </c>
      <c r="C2" s="29">
        <v>2</v>
      </c>
      <c r="D2" s="29">
        <v>3</v>
      </c>
      <c r="E2" s="286">
        <v>4</v>
      </c>
      <c r="F2" s="286">
        <v>5</v>
      </c>
      <c r="G2" s="286">
        <v>6</v>
      </c>
      <c r="H2" s="286">
        <v>7</v>
      </c>
      <c r="I2" s="286">
        <v>8</v>
      </c>
      <c r="J2" s="29">
        <v>9</v>
      </c>
      <c r="K2" s="29">
        <v>10</v>
      </c>
      <c r="L2" s="286">
        <v>11</v>
      </c>
      <c r="M2" s="286">
        <v>12</v>
      </c>
      <c r="N2" s="286">
        <v>13</v>
      </c>
      <c r="O2" s="286">
        <v>14</v>
      </c>
      <c r="P2" s="286">
        <v>15</v>
      </c>
      <c r="Q2" s="29">
        <v>16</v>
      </c>
      <c r="R2" s="29">
        <v>17</v>
      </c>
      <c r="S2" s="286">
        <v>18</v>
      </c>
      <c r="T2" s="286">
        <v>19</v>
      </c>
      <c r="U2" s="286">
        <v>20</v>
      </c>
      <c r="V2" s="286">
        <v>21</v>
      </c>
      <c r="W2" s="286">
        <v>22</v>
      </c>
      <c r="X2" s="29">
        <v>23</v>
      </c>
      <c r="Y2" s="29">
        <v>24</v>
      </c>
      <c r="Z2" s="286">
        <v>25</v>
      </c>
      <c r="AA2" s="286">
        <v>26</v>
      </c>
      <c r="AB2" s="286">
        <v>27</v>
      </c>
      <c r="AC2" s="29">
        <v>28</v>
      </c>
      <c r="AD2" s="29">
        <v>29</v>
      </c>
      <c r="AE2" s="29">
        <v>30</v>
      </c>
      <c r="AF2" s="305">
        <v>31</v>
      </c>
      <c r="AG2" s="43" t="s">
        <v>8</v>
      </c>
      <c r="AH2" s="145">
        <v>0.4375</v>
      </c>
      <c r="AI2" s="84" t="s">
        <v>23</v>
      </c>
      <c r="AJ2" s="84" t="s">
        <v>22</v>
      </c>
      <c r="AK2" s="84" t="s">
        <v>9</v>
      </c>
      <c r="AL2" s="10" t="s">
        <v>24</v>
      </c>
      <c r="AM2" s="45" t="s">
        <v>10</v>
      </c>
      <c r="AN2" s="28" t="s">
        <v>13</v>
      </c>
    </row>
    <row r="3" spans="1:41">
      <c r="A3" s="96" t="s">
        <v>51</v>
      </c>
      <c r="B3" s="17"/>
      <c r="C3" s="4" t="s">
        <v>9</v>
      </c>
      <c r="D3" s="4"/>
      <c r="E3" s="22"/>
      <c r="F3" s="22"/>
      <c r="G3" s="22"/>
      <c r="H3" s="22"/>
      <c r="I3" s="22"/>
      <c r="J3" s="4" t="s">
        <v>80</v>
      </c>
      <c r="K3" s="4" t="s">
        <v>80</v>
      </c>
      <c r="L3" s="22"/>
      <c r="M3" s="22"/>
      <c r="N3" s="22"/>
      <c r="O3" s="22"/>
      <c r="P3" s="22"/>
      <c r="Q3" s="4"/>
      <c r="R3" s="4" t="s">
        <v>9</v>
      </c>
      <c r="S3" s="22"/>
      <c r="T3" s="22"/>
      <c r="U3" s="22"/>
      <c r="V3" s="22"/>
      <c r="W3" s="22"/>
      <c r="X3" s="4" t="s">
        <v>80</v>
      </c>
      <c r="Y3" s="4" t="s">
        <v>80</v>
      </c>
      <c r="Z3" s="22"/>
      <c r="AA3" s="22"/>
      <c r="AB3" s="22"/>
      <c r="AC3" s="4"/>
      <c r="AD3" s="4"/>
      <c r="AE3" s="4" t="s">
        <v>24</v>
      </c>
      <c r="AF3" s="287"/>
      <c r="AG3" s="23">
        <f>COUNTIFS(B3:AF3,"9.00")</f>
        <v>0</v>
      </c>
      <c r="AH3" s="31">
        <f>COUNTIFS(B3:AF3,"10:30")</f>
        <v>0</v>
      </c>
      <c r="AI3" s="31">
        <f>COUNTIFS(B3:AF3,"15.00")</f>
        <v>0</v>
      </c>
      <c r="AJ3" s="31">
        <f>COUNTIFS(B3:AF3,"17.00")</f>
        <v>0</v>
      </c>
      <c r="AK3" s="31">
        <f t="shared" ref="AK3:AK34" si="0">COUNTIFS(B3:AF3,"18.00")</f>
        <v>2</v>
      </c>
      <c r="AL3" s="24">
        <f>COUNTIFS(B3:AF3,"20.00")</f>
        <v>1</v>
      </c>
      <c r="AM3" s="9">
        <f>SUM(AG3:AL3)</f>
        <v>3</v>
      </c>
      <c r="AN3" s="9">
        <f>AM3+'Februar 24'!AL3</f>
        <v>14</v>
      </c>
    </row>
    <row r="4" spans="1:41">
      <c r="A4" s="70" t="s">
        <v>52</v>
      </c>
      <c r="B4" s="15"/>
      <c r="C4" s="5" t="s">
        <v>9</v>
      </c>
      <c r="D4" s="5"/>
      <c r="E4" s="20"/>
      <c r="F4" s="20"/>
      <c r="G4" s="20"/>
      <c r="H4" s="20"/>
      <c r="I4" s="20"/>
      <c r="J4" s="5" t="s">
        <v>80</v>
      </c>
      <c r="K4" s="5" t="s">
        <v>80</v>
      </c>
      <c r="L4" s="20"/>
      <c r="M4" s="20"/>
      <c r="N4" s="20"/>
      <c r="O4" s="20"/>
      <c r="P4" s="20"/>
      <c r="Q4" s="5"/>
      <c r="R4" s="5" t="s">
        <v>9</v>
      </c>
      <c r="S4" s="20"/>
      <c r="T4" s="20"/>
      <c r="U4" s="20"/>
      <c r="V4" s="20"/>
      <c r="W4" s="20"/>
      <c r="X4" s="5" t="s">
        <v>80</v>
      </c>
      <c r="Y4" s="5" t="s">
        <v>80</v>
      </c>
      <c r="Z4" s="20"/>
      <c r="AA4" s="20"/>
      <c r="AB4" s="20"/>
      <c r="AC4" s="5"/>
      <c r="AD4" s="5"/>
      <c r="AE4" s="5" t="s">
        <v>24</v>
      </c>
      <c r="AF4" s="64"/>
      <c r="AG4" s="25">
        <f t="shared" ref="AG4:AG55" si="1">COUNTIFS(B4:AF4,"9.00")</f>
        <v>0</v>
      </c>
      <c r="AH4" s="35">
        <f t="shared" ref="AH4:AH55" si="2">COUNTIFS(B4:AF4,"10:30")</f>
        <v>0</v>
      </c>
      <c r="AI4" s="35">
        <f t="shared" ref="AI4:AI55" si="3">COUNTIFS(B4:AF4,"15.00")</f>
        <v>0</v>
      </c>
      <c r="AJ4" s="35">
        <f t="shared" ref="AJ4:AJ55" si="4">COUNTIFS(B4:AF4,"17.00")</f>
        <v>0</v>
      </c>
      <c r="AK4" s="35">
        <f t="shared" si="0"/>
        <v>2</v>
      </c>
      <c r="AL4" s="7">
        <f t="shared" ref="AL4:AL55" si="5">COUNTIFS(B4:AF4,"20.00")</f>
        <v>1</v>
      </c>
      <c r="AM4" s="6">
        <f t="shared" ref="AM4:AM55" si="6">SUM(AG4:AL4)</f>
        <v>3</v>
      </c>
      <c r="AN4" s="6">
        <f>AM4+'Februar 24'!AL4</f>
        <v>14</v>
      </c>
    </row>
    <row r="5" spans="1:41">
      <c r="A5" s="70" t="s">
        <v>46</v>
      </c>
      <c r="B5" s="15"/>
      <c r="C5" s="5" t="s">
        <v>97</v>
      </c>
      <c r="D5" s="5"/>
      <c r="E5" s="20"/>
      <c r="F5" s="20"/>
      <c r="G5" s="20"/>
      <c r="H5" s="20"/>
      <c r="I5" s="20"/>
      <c r="J5" s="5"/>
      <c r="K5" s="103"/>
      <c r="L5" s="20"/>
      <c r="M5" s="20"/>
      <c r="N5" s="20"/>
      <c r="O5" s="20"/>
      <c r="P5" s="20"/>
      <c r="Q5" s="5"/>
      <c r="R5" s="5"/>
      <c r="S5" s="20"/>
      <c r="T5" s="20"/>
      <c r="U5" s="20"/>
      <c r="V5" s="20"/>
      <c r="W5" s="20"/>
      <c r="X5" s="5"/>
      <c r="Y5" s="5" t="s">
        <v>8</v>
      </c>
      <c r="Z5" s="20"/>
      <c r="AA5" s="20"/>
      <c r="AB5" s="20"/>
      <c r="AC5" s="5"/>
      <c r="AD5" s="5" t="s">
        <v>22</v>
      </c>
      <c r="AE5" s="5"/>
      <c r="AF5" s="64" t="s">
        <v>9</v>
      </c>
      <c r="AG5" s="25">
        <f t="shared" si="1"/>
        <v>1</v>
      </c>
      <c r="AH5" s="35">
        <f t="shared" si="2"/>
        <v>0</v>
      </c>
      <c r="AI5" s="35">
        <f t="shared" si="3"/>
        <v>0</v>
      </c>
      <c r="AJ5" s="35">
        <f t="shared" si="4"/>
        <v>1</v>
      </c>
      <c r="AK5" s="35">
        <f t="shared" si="0"/>
        <v>1</v>
      </c>
      <c r="AL5" s="7">
        <f t="shared" si="5"/>
        <v>0</v>
      </c>
      <c r="AM5" s="6">
        <f t="shared" si="6"/>
        <v>3</v>
      </c>
      <c r="AN5" s="6">
        <f>AM5+'Februar 24'!AL5</f>
        <v>14</v>
      </c>
    </row>
    <row r="6" spans="1:41">
      <c r="A6" s="70" t="s">
        <v>41</v>
      </c>
      <c r="B6" s="15"/>
      <c r="C6" s="5"/>
      <c r="D6" s="5"/>
      <c r="E6" s="20"/>
      <c r="F6" s="20"/>
      <c r="G6" s="20"/>
      <c r="H6" s="20"/>
      <c r="I6" s="20"/>
      <c r="J6" s="5"/>
      <c r="K6" s="5"/>
      <c r="L6" s="20"/>
      <c r="M6" s="20"/>
      <c r="N6" s="20"/>
      <c r="O6" s="20"/>
      <c r="P6" s="20"/>
      <c r="Q6" s="5"/>
      <c r="R6" s="5" t="s">
        <v>8</v>
      </c>
      <c r="S6" s="20"/>
      <c r="T6" s="20"/>
      <c r="U6" s="20"/>
      <c r="V6" s="20"/>
      <c r="W6" s="20"/>
      <c r="X6" s="5"/>
      <c r="Y6" s="5"/>
      <c r="Z6" s="20"/>
      <c r="AA6" s="20"/>
      <c r="AB6" s="20"/>
      <c r="AC6" s="5"/>
      <c r="AD6" s="5"/>
      <c r="AE6" s="5" t="s">
        <v>24</v>
      </c>
      <c r="AF6" s="64"/>
      <c r="AG6" s="25">
        <f t="shared" si="1"/>
        <v>1</v>
      </c>
      <c r="AH6" s="35">
        <f t="shared" si="2"/>
        <v>0</v>
      </c>
      <c r="AI6" s="35">
        <f t="shared" si="3"/>
        <v>0</v>
      </c>
      <c r="AJ6" s="35">
        <f t="shared" si="4"/>
        <v>0</v>
      </c>
      <c r="AK6" s="35">
        <f t="shared" si="0"/>
        <v>0</v>
      </c>
      <c r="AL6" s="7">
        <f t="shared" si="5"/>
        <v>1</v>
      </c>
      <c r="AM6" s="6">
        <f t="shared" si="6"/>
        <v>2</v>
      </c>
      <c r="AN6" s="6">
        <f>AM6+'Februar 24'!AL6</f>
        <v>13</v>
      </c>
    </row>
    <row r="7" spans="1:41">
      <c r="A7" s="71" t="s">
        <v>25</v>
      </c>
      <c r="B7" s="15"/>
      <c r="C7" s="5" t="s">
        <v>9</v>
      </c>
      <c r="D7" s="5"/>
      <c r="E7" s="20"/>
      <c r="F7" s="20"/>
      <c r="G7" s="20"/>
      <c r="H7" s="20"/>
      <c r="I7" s="20"/>
      <c r="J7" s="5"/>
      <c r="K7" s="5" t="s">
        <v>8</v>
      </c>
      <c r="L7" s="20"/>
      <c r="M7" s="20"/>
      <c r="N7" s="20"/>
      <c r="O7" s="20"/>
      <c r="P7" s="20"/>
      <c r="Q7" s="5"/>
      <c r="R7" s="5"/>
      <c r="S7" s="20"/>
      <c r="T7" s="20"/>
      <c r="U7" s="20"/>
      <c r="V7" s="20"/>
      <c r="W7" s="20"/>
      <c r="X7" s="5"/>
      <c r="Y7" s="5"/>
      <c r="Z7" s="20"/>
      <c r="AA7" s="20"/>
      <c r="AB7" s="20"/>
      <c r="AC7" s="5"/>
      <c r="AD7" s="5"/>
      <c r="AE7" s="5"/>
      <c r="AF7" s="300">
        <v>0.4375</v>
      </c>
      <c r="AG7" s="25">
        <f t="shared" si="1"/>
        <v>1</v>
      </c>
      <c r="AH7" s="35">
        <f t="shared" si="2"/>
        <v>1</v>
      </c>
      <c r="AI7" s="35">
        <f t="shared" si="3"/>
        <v>0</v>
      </c>
      <c r="AJ7" s="35">
        <f t="shared" si="4"/>
        <v>0</v>
      </c>
      <c r="AK7" s="35">
        <f t="shared" si="0"/>
        <v>1</v>
      </c>
      <c r="AL7" s="7">
        <f t="shared" si="5"/>
        <v>0</v>
      </c>
      <c r="AM7" s="6">
        <f t="shared" si="6"/>
        <v>3</v>
      </c>
      <c r="AN7" s="6">
        <f>AM7+'Februar 24'!AL7</f>
        <v>14</v>
      </c>
    </row>
    <row r="8" spans="1:41">
      <c r="A8" s="70" t="s">
        <v>101</v>
      </c>
      <c r="B8" s="15"/>
      <c r="C8" s="5"/>
      <c r="D8" s="5"/>
      <c r="E8" s="20"/>
      <c r="F8" s="20"/>
      <c r="G8" s="20"/>
      <c r="H8" s="20"/>
      <c r="I8" s="20"/>
      <c r="J8" s="5"/>
      <c r="K8" s="5"/>
      <c r="L8" s="20"/>
      <c r="M8" s="20"/>
      <c r="N8" s="20"/>
      <c r="O8" s="20"/>
      <c r="P8" s="20"/>
      <c r="Q8" s="5" t="s">
        <v>9</v>
      </c>
      <c r="R8" s="5"/>
      <c r="S8" s="20"/>
      <c r="T8" s="20"/>
      <c r="U8" s="20"/>
      <c r="V8" s="20"/>
      <c r="W8" s="20"/>
      <c r="X8" s="5" t="s">
        <v>9</v>
      </c>
      <c r="Y8" s="5"/>
      <c r="Z8" s="20"/>
      <c r="AA8" s="20"/>
      <c r="AB8" s="20"/>
      <c r="AC8" s="5"/>
      <c r="AD8" s="5"/>
      <c r="AE8" s="5"/>
      <c r="AF8" s="64" t="s">
        <v>9</v>
      </c>
      <c r="AG8" s="25">
        <f t="shared" si="1"/>
        <v>0</v>
      </c>
      <c r="AH8" s="35">
        <f t="shared" si="2"/>
        <v>0</v>
      </c>
      <c r="AI8" s="35">
        <f t="shared" si="3"/>
        <v>0</v>
      </c>
      <c r="AJ8" s="35">
        <f t="shared" si="4"/>
        <v>0</v>
      </c>
      <c r="AK8" s="35">
        <f t="shared" si="0"/>
        <v>3</v>
      </c>
      <c r="AL8" s="7">
        <f t="shared" si="5"/>
        <v>0</v>
      </c>
      <c r="AM8" s="6">
        <f t="shared" si="6"/>
        <v>3</v>
      </c>
      <c r="AN8" s="6">
        <f>AM8+'Februar 24'!AL8</f>
        <v>14</v>
      </c>
    </row>
    <row r="9" spans="1:41">
      <c r="A9" s="70" t="s">
        <v>42</v>
      </c>
      <c r="B9" s="15"/>
      <c r="C9" s="5"/>
      <c r="D9" s="5"/>
      <c r="E9" s="20"/>
      <c r="F9" s="20"/>
      <c r="G9" s="20"/>
      <c r="H9" s="20"/>
      <c r="I9" s="20"/>
      <c r="J9" s="5"/>
      <c r="K9" s="5"/>
      <c r="L9" s="20"/>
      <c r="M9" s="20"/>
      <c r="N9" s="20"/>
      <c r="O9" s="20"/>
      <c r="P9" s="20"/>
      <c r="Q9" s="5"/>
      <c r="R9" s="5" t="s">
        <v>8</v>
      </c>
      <c r="S9" s="20"/>
      <c r="T9" s="20"/>
      <c r="U9" s="20"/>
      <c r="V9" s="20"/>
      <c r="W9" s="20"/>
      <c r="X9" s="5"/>
      <c r="Y9" s="5"/>
      <c r="Z9" s="20"/>
      <c r="AA9" s="20"/>
      <c r="AB9" s="20"/>
      <c r="AC9" s="5" t="s">
        <v>24</v>
      </c>
      <c r="AD9" s="5"/>
      <c r="AE9" s="5" t="s">
        <v>24</v>
      </c>
      <c r="AF9" s="64"/>
      <c r="AG9" s="25">
        <f t="shared" si="1"/>
        <v>1</v>
      </c>
      <c r="AH9" s="35">
        <f t="shared" si="2"/>
        <v>0</v>
      </c>
      <c r="AI9" s="35">
        <f t="shared" si="3"/>
        <v>0</v>
      </c>
      <c r="AJ9" s="35">
        <f t="shared" si="4"/>
        <v>0</v>
      </c>
      <c r="AK9" s="35">
        <f t="shared" si="0"/>
        <v>0</v>
      </c>
      <c r="AL9" s="7">
        <f t="shared" si="5"/>
        <v>2</v>
      </c>
      <c r="AM9" s="6">
        <f t="shared" si="6"/>
        <v>3</v>
      </c>
      <c r="AN9" s="6">
        <f>AM9+'Februar 24'!AL9</f>
        <v>11</v>
      </c>
    </row>
    <row r="10" spans="1:41">
      <c r="A10" s="70" t="s">
        <v>53</v>
      </c>
      <c r="B10" s="15"/>
      <c r="C10" s="5"/>
      <c r="D10" s="5"/>
      <c r="E10" s="20"/>
      <c r="F10" s="20"/>
      <c r="G10" s="20"/>
      <c r="H10" s="20"/>
      <c r="I10" s="20"/>
      <c r="J10" s="5" t="s">
        <v>9</v>
      </c>
      <c r="K10" s="5"/>
      <c r="L10" s="20"/>
      <c r="M10" s="20"/>
      <c r="N10" s="20"/>
      <c r="O10" s="20"/>
      <c r="P10" s="20"/>
      <c r="Q10" s="5"/>
      <c r="R10" s="5"/>
      <c r="S10" s="20"/>
      <c r="T10" s="20"/>
      <c r="U10" s="20"/>
      <c r="V10" s="20"/>
      <c r="W10" s="20"/>
      <c r="X10" s="5"/>
      <c r="Y10" s="298">
        <v>0.4375</v>
      </c>
      <c r="Z10" s="20"/>
      <c r="AA10" s="20"/>
      <c r="AB10" s="20"/>
      <c r="AC10" s="5"/>
      <c r="AD10" s="5" t="s">
        <v>23</v>
      </c>
      <c r="AE10" s="5"/>
      <c r="AF10" s="64"/>
      <c r="AG10" s="25">
        <f t="shared" si="1"/>
        <v>0</v>
      </c>
      <c r="AH10" s="35">
        <f t="shared" si="2"/>
        <v>1</v>
      </c>
      <c r="AI10" s="35">
        <f t="shared" si="3"/>
        <v>1</v>
      </c>
      <c r="AJ10" s="35">
        <f t="shared" si="4"/>
        <v>0</v>
      </c>
      <c r="AK10" s="35">
        <f t="shared" si="0"/>
        <v>1</v>
      </c>
      <c r="AL10" s="7">
        <f t="shared" si="5"/>
        <v>0</v>
      </c>
      <c r="AM10" s="6">
        <f t="shared" si="6"/>
        <v>3</v>
      </c>
      <c r="AN10" s="6">
        <f>AM10+'Februar 24'!AL10</f>
        <v>11</v>
      </c>
    </row>
    <row r="11" spans="1:41">
      <c r="A11" s="70" t="s">
        <v>39</v>
      </c>
      <c r="B11" s="15"/>
      <c r="C11" s="5"/>
      <c r="D11" s="5"/>
      <c r="E11" s="20"/>
      <c r="F11" s="20"/>
      <c r="G11" s="20"/>
      <c r="H11" s="20"/>
      <c r="I11" s="20"/>
      <c r="J11" s="5" t="s">
        <v>9</v>
      </c>
      <c r="K11" s="5"/>
      <c r="L11" s="20"/>
      <c r="M11" s="20"/>
      <c r="N11" s="20"/>
      <c r="O11" s="20"/>
      <c r="P11" s="20"/>
      <c r="Q11" s="5"/>
      <c r="R11" s="5"/>
      <c r="S11" s="20"/>
      <c r="T11" s="20"/>
      <c r="U11" s="20"/>
      <c r="V11" s="20"/>
      <c r="W11" s="20"/>
      <c r="X11" s="5"/>
      <c r="Y11" s="298">
        <v>0.4375</v>
      </c>
      <c r="Z11" s="20"/>
      <c r="AA11" s="20"/>
      <c r="AB11" s="20"/>
      <c r="AC11" s="5"/>
      <c r="AD11" s="5" t="s">
        <v>23</v>
      </c>
      <c r="AE11" s="5"/>
      <c r="AF11" s="64"/>
      <c r="AG11" s="25">
        <f t="shared" si="1"/>
        <v>0</v>
      </c>
      <c r="AH11" s="35">
        <f t="shared" si="2"/>
        <v>1</v>
      </c>
      <c r="AI11" s="35">
        <f t="shared" si="3"/>
        <v>1</v>
      </c>
      <c r="AJ11" s="35">
        <f t="shared" si="4"/>
        <v>0</v>
      </c>
      <c r="AK11" s="35">
        <f t="shared" si="0"/>
        <v>1</v>
      </c>
      <c r="AL11" s="7">
        <f t="shared" si="5"/>
        <v>0</v>
      </c>
      <c r="AM11" s="6">
        <f t="shared" si="6"/>
        <v>3</v>
      </c>
      <c r="AN11" s="6">
        <f>AM11+'Februar 24'!AL11</f>
        <v>11</v>
      </c>
    </row>
    <row r="12" spans="1:41">
      <c r="A12" s="70" t="s">
        <v>38</v>
      </c>
      <c r="B12" s="15"/>
      <c r="C12" s="5"/>
      <c r="D12" s="5"/>
      <c r="E12" s="20"/>
      <c r="F12" s="20"/>
      <c r="G12" s="20"/>
      <c r="H12" s="20"/>
      <c r="I12" s="20"/>
      <c r="J12" s="5" t="s">
        <v>9</v>
      </c>
      <c r="K12" s="5"/>
      <c r="L12" s="20"/>
      <c r="M12" s="20"/>
      <c r="N12" s="20"/>
      <c r="O12" s="20"/>
      <c r="P12" s="20"/>
      <c r="Q12" s="5"/>
      <c r="R12" s="5"/>
      <c r="S12" s="20"/>
      <c r="T12" s="20"/>
      <c r="U12" s="20"/>
      <c r="V12" s="20"/>
      <c r="W12" s="20"/>
      <c r="X12" s="5"/>
      <c r="Y12" s="298">
        <v>0.4375</v>
      </c>
      <c r="Z12" s="20"/>
      <c r="AA12" s="20"/>
      <c r="AB12" s="20"/>
      <c r="AC12" s="5"/>
      <c r="AD12" s="5" t="s">
        <v>23</v>
      </c>
      <c r="AE12" s="5"/>
      <c r="AF12" s="64"/>
      <c r="AG12" s="25">
        <f t="shared" si="1"/>
        <v>0</v>
      </c>
      <c r="AH12" s="35">
        <f t="shared" si="2"/>
        <v>1</v>
      </c>
      <c r="AI12" s="35">
        <f t="shared" si="3"/>
        <v>1</v>
      </c>
      <c r="AJ12" s="35">
        <f t="shared" si="4"/>
        <v>0</v>
      </c>
      <c r="AK12" s="35">
        <f t="shared" si="0"/>
        <v>1</v>
      </c>
      <c r="AL12" s="7">
        <f t="shared" si="5"/>
        <v>0</v>
      </c>
      <c r="AM12" s="6">
        <f t="shared" si="6"/>
        <v>3</v>
      </c>
      <c r="AN12" s="6">
        <f>AM12+'Februar 24'!AL12</f>
        <v>11</v>
      </c>
    </row>
    <row r="13" spans="1:41">
      <c r="A13" s="70" t="s">
        <v>54</v>
      </c>
      <c r="B13" s="15"/>
      <c r="C13" s="5" t="s">
        <v>80</v>
      </c>
      <c r="D13" s="5" t="s">
        <v>80</v>
      </c>
      <c r="E13" s="20"/>
      <c r="F13" s="20"/>
      <c r="G13" s="20"/>
      <c r="H13" s="20"/>
      <c r="I13" s="20"/>
      <c r="J13" s="5"/>
      <c r="K13" s="5" t="s">
        <v>9</v>
      </c>
      <c r="L13" s="20"/>
      <c r="M13" s="20"/>
      <c r="N13" s="20"/>
      <c r="O13" s="20"/>
      <c r="P13" s="20"/>
      <c r="Q13" s="5"/>
      <c r="R13" s="5" t="s">
        <v>80</v>
      </c>
      <c r="S13" s="20"/>
      <c r="T13" s="20"/>
      <c r="U13" s="20"/>
      <c r="V13" s="20"/>
      <c r="W13" s="20"/>
      <c r="X13" s="5"/>
      <c r="Y13" s="5" t="s">
        <v>8</v>
      </c>
      <c r="Z13" s="20"/>
      <c r="AA13" s="20"/>
      <c r="AB13" s="20"/>
      <c r="AC13" s="5"/>
      <c r="AD13" s="5"/>
      <c r="AE13" s="5" t="s">
        <v>22</v>
      </c>
      <c r="AF13" s="64"/>
      <c r="AG13" s="25">
        <f t="shared" si="1"/>
        <v>1</v>
      </c>
      <c r="AH13" s="35">
        <f t="shared" si="2"/>
        <v>0</v>
      </c>
      <c r="AI13" s="35">
        <f t="shared" si="3"/>
        <v>0</v>
      </c>
      <c r="AJ13" s="35">
        <f t="shared" si="4"/>
        <v>1</v>
      </c>
      <c r="AK13" s="35">
        <f t="shared" si="0"/>
        <v>1</v>
      </c>
      <c r="AL13" s="7">
        <f t="shared" si="5"/>
        <v>0</v>
      </c>
      <c r="AM13" s="6">
        <f t="shared" si="6"/>
        <v>3</v>
      </c>
      <c r="AN13" s="6">
        <f>AM13+'Februar 24'!AL13</f>
        <v>11</v>
      </c>
    </row>
    <row r="14" spans="1:41">
      <c r="A14" s="71" t="s">
        <v>26</v>
      </c>
      <c r="B14" s="15"/>
      <c r="C14" s="5" t="s">
        <v>9</v>
      </c>
      <c r="D14" s="5"/>
      <c r="E14" s="20"/>
      <c r="F14" s="20"/>
      <c r="G14" s="20"/>
      <c r="H14" s="20"/>
      <c r="I14" s="20"/>
      <c r="J14" s="5"/>
      <c r="K14" s="5" t="s">
        <v>8</v>
      </c>
      <c r="L14" s="20"/>
      <c r="M14" s="20"/>
      <c r="N14" s="20"/>
      <c r="O14" s="20"/>
      <c r="P14" s="20"/>
      <c r="Q14" s="5" t="s">
        <v>80</v>
      </c>
      <c r="R14" s="5" t="s">
        <v>80</v>
      </c>
      <c r="S14" s="20"/>
      <c r="T14" s="20"/>
      <c r="U14" s="20"/>
      <c r="V14" s="20"/>
      <c r="W14" s="20"/>
      <c r="X14" s="5"/>
      <c r="Y14" s="5"/>
      <c r="Z14" s="20"/>
      <c r="AA14" s="20"/>
      <c r="AB14" s="20"/>
      <c r="AC14" s="5" t="s">
        <v>24</v>
      </c>
      <c r="AD14" s="5" t="s">
        <v>80</v>
      </c>
      <c r="AE14" s="5" t="s">
        <v>80</v>
      </c>
      <c r="AF14" s="299" t="s">
        <v>80</v>
      </c>
      <c r="AG14" s="25">
        <f t="shared" si="1"/>
        <v>1</v>
      </c>
      <c r="AH14" s="35">
        <f t="shared" si="2"/>
        <v>0</v>
      </c>
      <c r="AI14" s="35">
        <f t="shared" si="3"/>
        <v>0</v>
      </c>
      <c r="AJ14" s="35">
        <f t="shared" si="4"/>
        <v>0</v>
      </c>
      <c r="AK14" s="35">
        <f t="shared" si="0"/>
        <v>1</v>
      </c>
      <c r="AL14" s="7">
        <f t="shared" si="5"/>
        <v>1</v>
      </c>
      <c r="AM14" s="6">
        <f t="shared" si="6"/>
        <v>3</v>
      </c>
      <c r="AN14" s="6">
        <f>AM14+'Februar 24'!AL14</f>
        <v>11</v>
      </c>
      <c r="AO14" t="s">
        <v>100</v>
      </c>
    </row>
    <row r="15" spans="1:41">
      <c r="A15" s="70" t="s">
        <v>78</v>
      </c>
      <c r="B15" s="15"/>
      <c r="C15" s="5"/>
      <c r="D15" s="5"/>
      <c r="E15" s="20"/>
      <c r="F15" s="20"/>
      <c r="G15" s="20"/>
      <c r="H15" s="20"/>
      <c r="I15" s="20"/>
      <c r="J15" s="5" t="s">
        <v>80</v>
      </c>
      <c r="K15" s="5" t="s">
        <v>80</v>
      </c>
      <c r="L15" s="20"/>
      <c r="M15" s="20"/>
      <c r="N15" s="20"/>
      <c r="O15" s="20"/>
      <c r="P15" s="20"/>
      <c r="Q15" s="5" t="s">
        <v>9</v>
      </c>
      <c r="R15" s="5"/>
      <c r="S15" s="20"/>
      <c r="T15" s="20"/>
      <c r="U15" s="20"/>
      <c r="V15" s="20"/>
      <c r="W15" s="20"/>
      <c r="X15" s="5"/>
      <c r="Y15" s="5"/>
      <c r="Z15" s="20"/>
      <c r="AA15" s="20"/>
      <c r="AB15" s="20"/>
      <c r="AC15" s="5" t="s">
        <v>24</v>
      </c>
      <c r="AD15" s="5"/>
      <c r="AE15" s="5" t="s">
        <v>24</v>
      </c>
      <c r="AF15" s="64"/>
      <c r="AG15" s="25">
        <f t="shared" si="1"/>
        <v>0</v>
      </c>
      <c r="AH15" s="35">
        <f t="shared" si="2"/>
        <v>0</v>
      </c>
      <c r="AI15" s="35">
        <f t="shared" si="3"/>
        <v>0</v>
      </c>
      <c r="AJ15" s="35">
        <f t="shared" si="4"/>
        <v>0</v>
      </c>
      <c r="AK15" s="35">
        <f t="shared" si="0"/>
        <v>1</v>
      </c>
      <c r="AL15" s="7">
        <f t="shared" si="5"/>
        <v>2</v>
      </c>
      <c r="AM15" s="6">
        <f t="shared" si="6"/>
        <v>3</v>
      </c>
      <c r="AN15" s="6">
        <f>AM15+'Februar 24'!AL15</f>
        <v>11</v>
      </c>
    </row>
    <row r="16" spans="1:41">
      <c r="A16" s="169" t="s">
        <v>76</v>
      </c>
      <c r="B16" s="15"/>
      <c r="C16" s="5" t="s">
        <v>80</v>
      </c>
      <c r="D16" s="5"/>
      <c r="E16" s="20"/>
      <c r="F16" s="20"/>
      <c r="G16" s="20"/>
      <c r="H16" s="20"/>
      <c r="I16" s="20"/>
      <c r="J16" s="5"/>
      <c r="K16" s="5"/>
      <c r="L16" s="20"/>
      <c r="M16" s="20"/>
      <c r="N16" s="20"/>
      <c r="O16" s="20"/>
      <c r="P16" s="20"/>
      <c r="Q16" s="5" t="s">
        <v>80</v>
      </c>
      <c r="R16" s="5" t="s">
        <v>80</v>
      </c>
      <c r="S16" s="20"/>
      <c r="T16" s="20"/>
      <c r="U16" s="20"/>
      <c r="V16" s="20"/>
      <c r="W16" s="20"/>
      <c r="X16" s="5" t="s">
        <v>9</v>
      </c>
      <c r="Y16" s="5"/>
      <c r="Z16" s="20"/>
      <c r="AA16" s="20"/>
      <c r="AB16" s="20"/>
      <c r="AC16" s="5" t="s">
        <v>22</v>
      </c>
      <c r="AD16" s="5"/>
      <c r="AE16" s="5"/>
      <c r="AF16" s="64" t="s">
        <v>9</v>
      </c>
      <c r="AG16" s="25">
        <f t="shared" si="1"/>
        <v>0</v>
      </c>
      <c r="AH16" s="35">
        <f t="shared" si="2"/>
        <v>0</v>
      </c>
      <c r="AI16" s="35">
        <f t="shared" si="3"/>
        <v>0</v>
      </c>
      <c r="AJ16" s="35">
        <f t="shared" si="4"/>
        <v>1</v>
      </c>
      <c r="AK16" s="35">
        <f t="shared" si="0"/>
        <v>2</v>
      </c>
      <c r="AL16" s="7">
        <f t="shared" si="5"/>
        <v>0</v>
      </c>
      <c r="AM16" s="6">
        <f t="shared" si="6"/>
        <v>3</v>
      </c>
      <c r="AN16" s="6">
        <f>AM16+'Februar 24'!AL16</f>
        <v>11</v>
      </c>
    </row>
    <row r="17" spans="1:40">
      <c r="A17" s="70" t="s">
        <v>55</v>
      </c>
      <c r="B17" s="15"/>
      <c r="C17" s="5"/>
      <c r="D17" s="5"/>
      <c r="E17" s="20"/>
      <c r="F17" s="20"/>
      <c r="G17" s="20"/>
      <c r="H17" s="20"/>
      <c r="I17" s="20"/>
      <c r="J17" s="5"/>
      <c r="K17" s="5" t="s">
        <v>8</v>
      </c>
      <c r="L17" s="20"/>
      <c r="M17" s="20"/>
      <c r="N17" s="20"/>
      <c r="O17" s="20"/>
      <c r="P17" s="20"/>
      <c r="Q17" s="5"/>
      <c r="R17" s="5"/>
      <c r="S17" s="20"/>
      <c r="T17" s="20"/>
      <c r="U17" s="20"/>
      <c r="V17" s="20"/>
      <c r="W17" s="20"/>
      <c r="X17" s="5"/>
      <c r="Y17" s="5" t="s">
        <v>8</v>
      </c>
      <c r="Z17" s="20"/>
      <c r="AA17" s="20"/>
      <c r="AB17" s="20"/>
      <c r="AC17" s="5"/>
      <c r="AD17" s="5"/>
      <c r="AE17" s="5" t="s">
        <v>22</v>
      </c>
      <c r="AF17" s="64"/>
      <c r="AG17" s="25">
        <f t="shared" si="1"/>
        <v>2</v>
      </c>
      <c r="AH17" s="35">
        <f t="shared" si="2"/>
        <v>0</v>
      </c>
      <c r="AI17" s="35">
        <f t="shared" si="3"/>
        <v>0</v>
      </c>
      <c r="AJ17" s="35">
        <f t="shared" si="4"/>
        <v>1</v>
      </c>
      <c r="AK17" s="35">
        <f t="shared" si="0"/>
        <v>0</v>
      </c>
      <c r="AL17" s="7">
        <f t="shared" si="5"/>
        <v>0</v>
      </c>
      <c r="AM17" s="6">
        <f t="shared" si="6"/>
        <v>3</v>
      </c>
      <c r="AN17" s="6">
        <f>AM17+'Februar 24'!AL17</f>
        <v>11</v>
      </c>
    </row>
    <row r="18" spans="1:40">
      <c r="A18" s="70" t="s">
        <v>92</v>
      </c>
      <c r="B18" s="15"/>
      <c r="C18" s="5"/>
      <c r="D18" s="5"/>
      <c r="E18" s="20"/>
      <c r="F18" s="20"/>
      <c r="G18" s="20"/>
      <c r="H18" s="20"/>
      <c r="I18" s="20"/>
      <c r="J18" s="5"/>
      <c r="K18" s="5" t="s">
        <v>8</v>
      </c>
      <c r="L18" s="20"/>
      <c r="M18" s="20"/>
      <c r="N18" s="20"/>
      <c r="O18" s="20"/>
      <c r="P18" s="20"/>
      <c r="Q18" s="5"/>
      <c r="R18" s="5"/>
      <c r="S18" s="20"/>
      <c r="T18" s="20"/>
      <c r="U18" s="20"/>
      <c r="V18" s="20"/>
      <c r="W18" s="20"/>
      <c r="X18" s="5"/>
      <c r="Y18" s="5" t="s">
        <v>8</v>
      </c>
      <c r="Z18" s="20"/>
      <c r="AA18" s="20"/>
      <c r="AB18" s="20"/>
      <c r="AC18" s="5"/>
      <c r="AD18" s="5"/>
      <c r="AE18" s="5" t="s">
        <v>22</v>
      </c>
      <c r="AF18" s="64"/>
      <c r="AG18" s="25">
        <f t="shared" si="1"/>
        <v>2</v>
      </c>
      <c r="AH18" s="35">
        <f t="shared" si="2"/>
        <v>0</v>
      </c>
      <c r="AI18" s="35">
        <f t="shared" si="3"/>
        <v>0</v>
      </c>
      <c r="AJ18" s="35">
        <f t="shared" si="4"/>
        <v>1</v>
      </c>
      <c r="AK18" s="35">
        <f t="shared" si="0"/>
        <v>0</v>
      </c>
      <c r="AL18" s="7">
        <f t="shared" si="5"/>
        <v>0</v>
      </c>
      <c r="AM18" s="6">
        <f t="shared" si="6"/>
        <v>3</v>
      </c>
      <c r="AN18" s="6">
        <f>AM18+'Februar 24'!AL18</f>
        <v>9</v>
      </c>
    </row>
    <row r="19" spans="1:40">
      <c r="A19" s="71" t="s">
        <v>27</v>
      </c>
      <c r="B19" s="15"/>
      <c r="C19" s="5"/>
      <c r="D19" s="5"/>
      <c r="E19" s="20"/>
      <c r="F19" s="20"/>
      <c r="G19" s="20"/>
      <c r="H19" s="20"/>
      <c r="I19" s="20"/>
      <c r="J19" s="5"/>
      <c r="K19" s="5" t="s">
        <v>8</v>
      </c>
      <c r="L19" s="20"/>
      <c r="M19" s="20"/>
      <c r="N19" s="20"/>
      <c r="O19" s="20"/>
      <c r="P19" s="20"/>
      <c r="Q19" s="5"/>
      <c r="R19" s="5"/>
      <c r="S19" s="20"/>
      <c r="T19" s="20"/>
      <c r="U19" s="20"/>
      <c r="V19" s="20"/>
      <c r="W19" s="20"/>
      <c r="X19" s="5"/>
      <c r="Y19" s="5" t="s">
        <v>8</v>
      </c>
      <c r="Z19" s="20"/>
      <c r="AA19" s="20"/>
      <c r="AB19" s="20"/>
      <c r="AC19" s="5"/>
      <c r="AD19" s="5"/>
      <c r="AE19" s="5" t="s">
        <v>22</v>
      </c>
      <c r="AF19" s="64"/>
      <c r="AG19" s="25">
        <f t="shared" si="1"/>
        <v>2</v>
      </c>
      <c r="AH19" s="35">
        <f t="shared" si="2"/>
        <v>0</v>
      </c>
      <c r="AI19" s="35">
        <f t="shared" si="3"/>
        <v>0</v>
      </c>
      <c r="AJ19" s="35">
        <f t="shared" si="4"/>
        <v>1</v>
      </c>
      <c r="AK19" s="35">
        <f t="shared" si="0"/>
        <v>0</v>
      </c>
      <c r="AL19" s="7">
        <f t="shared" si="5"/>
        <v>0</v>
      </c>
      <c r="AM19" s="6">
        <f t="shared" si="6"/>
        <v>3</v>
      </c>
      <c r="AN19" s="6">
        <f>AM19+'Februar 24'!AL19</f>
        <v>11</v>
      </c>
    </row>
    <row r="20" spans="1:40">
      <c r="A20" s="71" t="s">
        <v>28</v>
      </c>
      <c r="B20" s="15"/>
      <c r="C20" s="5"/>
      <c r="D20" s="5"/>
      <c r="E20" s="20"/>
      <c r="F20" s="20"/>
      <c r="G20" s="20"/>
      <c r="H20" s="20"/>
      <c r="I20" s="20"/>
      <c r="J20" s="5"/>
      <c r="K20" s="298">
        <v>0.4375</v>
      </c>
      <c r="L20" s="20"/>
      <c r="M20" s="20"/>
      <c r="N20" s="20"/>
      <c r="O20" s="20"/>
      <c r="P20" s="20"/>
      <c r="Q20" s="5"/>
      <c r="R20" s="5"/>
      <c r="S20" s="20"/>
      <c r="T20" s="19"/>
      <c r="U20" s="20"/>
      <c r="V20" s="20"/>
      <c r="W20" s="20"/>
      <c r="X20" s="5"/>
      <c r="Y20" s="5"/>
      <c r="Z20" s="20"/>
      <c r="AA20" s="20"/>
      <c r="AB20" s="20"/>
      <c r="AC20" s="5"/>
      <c r="AD20" s="5" t="s">
        <v>23</v>
      </c>
      <c r="AE20" s="5"/>
      <c r="AF20" s="64" t="s">
        <v>8</v>
      </c>
      <c r="AG20" s="25">
        <f t="shared" si="1"/>
        <v>1</v>
      </c>
      <c r="AH20" s="35">
        <f t="shared" si="2"/>
        <v>1</v>
      </c>
      <c r="AI20" s="35">
        <f t="shared" si="3"/>
        <v>1</v>
      </c>
      <c r="AJ20" s="35">
        <f t="shared" si="4"/>
        <v>0</v>
      </c>
      <c r="AK20" s="35">
        <f t="shared" si="0"/>
        <v>0</v>
      </c>
      <c r="AL20" s="7">
        <f t="shared" si="5"/>
        <v>0</v>
      </c>
      <c r="AM20" s="6">
        <f t="shared" si="6"/>
        <v>3</v>
      </c>
      <c r="AN20" s="6">
        <f>AM20+'Februar 24'!AL20</f>
        <v>11</v>
      </c>
    </row>
    <row r="21" spans="1:40">
      <c r="A21" s="70" t="s">
        <v>91</v>
      </c>
      <c r="B21" s="15"/>
      <c r="C21" s="5" t="s">
        <v>9</v>
      </c>
      <c r="D21" s="5" t="s">
        <v>80</v>
      </c>
      <c r="E21" s="20"/>
      <c r="F21" s="20"/>
      <c r="G21" s="20"/>
      <c r="H21" s="20"/>
      <c r="I21" s="20"/>
      <c r="J21" s="5"/>
      <c r="K21" s="5" t="s">
        <v>9</v>
      </c>
      <c r="L21" s="20"/>
      <c r="M21" s="20"/>
      <c r="N21" s="20"/>
      <c r="O21" s="20"/>
      <c r="P21" s="20"/>
      <c r="Q21" s="5"/>
      <c r="R21" s="5" t="s">
        <v>80</v>
      </c>
      <c r="S21" s="20"/>
      <c r="T21" s="20"/>
      <c r="U21" s="20"/>
      <c r="V21" s="20"/>
      <c r="W21" s="20"/>
      <c r="X21" s="5"/>
      <c r="Y21" s="5" t="s">
        <v>8</v>
      </c>
      <c r="Z21" s="20"/>
      <c r="AA21" s="20"/>
      <c r="AB21" s="20"/>
      <c r="AC21" s="5" t="s">
        <v>80</v>
      </c>
      <c r="AD21" s="5" t="s">
        <v>80</v>
      </c>
      <c r="AE21" s="5" t="s">
        <v>80</v>
      </c>
      <c r="AF21" s="64" t="s">
        <v>80</v>
      </c>
      <c r="AG21" s="25">
        <f t="shared" si="1"/>
        <v>1</v>
      </c>
      <c r="AH21" s="35">
        <f t="shared" si="2"/>
        <v>0</v>
      </c>
      <c r="AI21" s="35">
        <f t="shared" si="3"/>
        <v>0</v>
      </c>
      <c r="AJ21" s="35">
        <f t="shared" si="4"/>
        <v>0</v>
      </c>
      <c r="AK21" s="35">
        <f t="shared" si="0"/>
        <v>2</v>
      </c>
      <c r="AL21" s="7">
        <f t="shared" si="5"/>
        <v>0</v>
      </c>
      <c r="AM21" s="6">
        <f t="shared" si="6"/>
        <v>3</v>
      </c>
      <c r="AN21" s="6">
        <f>AM21+'Februar 24'!AL21</f>
        <v>9</v>
      </c>
    </row>
    <row r="22" spans="1:40">
      <c r="A22" s="70" t="s">
        <v>81</v>
      </c>
      <c r="B22" s="15"/>
      <c r="C22" s="5"/>
      <c r="D22" s="5" t="s">
        <v>9</v>
      </c>
      <c r="E22" s="20"/>
      <c r="F22" s="20"/>
      <c r="G22" s="20"/>
      <c r="H22" s="20"/>
      <c r="I22" s="20"/>
      <c r="J22" s="5"/>
      <c r="K22" s="5" t="s">
        <v>8</v>
      </c>
      <c r="L22" s="20"/>
      <c r="M22" s="20"/>
      <c r="N22" s="20"/>
      <c r="O22" s="20"/>
      <c r="P22" s="20"/>
      <c r="Q22" s="5"/>
      <c r="R22" s="5" t="s">
        <v>80</v>
      </c>
      <c r="S22" s="20"/>
      <c r="T22" s="20"/>
      <c r="U22" s="20"/>
      <c r="V22" s="20"/>
      <c r="W22" s="20"/>
      <c r="X22" s="5"/>
      <c r="Y22" s="5"/>
      <c r="Z22" s="20"/>
      <c r="AA22" s="20"/>
      <c r="AB22" s="20"/>
      <c r="AC22" s="5"/>
      <c r="AD22" s="5"/>
      <c r="AE22" s="5" t="s">
        <v>24</v>
      </c>
      <c r="AF22" s="64" t="s">
        <v>80</v>
      </c>
      <c r="AG22" s="25">
        <f t="shared" si="1"/>
        <v>1</v>
      </c>
      <c r="AH22" s="35">
        <f t="shared" si="2"/>
        <v>0</v>
      </c>
      <c r="AI22" s="35">
        <f t="shared" si="3"/>
        <v>0</v>
      </c>
      <c r="AJ22" s="35">
        <f t="shared" si="4"/>
        <v>0</v>
      </c>
      <c r="AK22" s="35">
        <f t="shared" si="0"/>
        <v>1</v>
      </c>
      <c r="AL22" s="7">
        <f t="shared" si="5"/>
        <v>1</v>
      </c>
      <c r="AM22" s="6">
        <f t="shared" si="6"/>
        <v>3</v>
      </c>
      <c r="AN22" s="6">
        <f>AM22+'Februar 24'!AL22</f>
        <v>11</v>
      </c>
    </row>
    <row r="23" spans="1:40">
      <c r="A23" s="70" t="s">
        <v>33</v>
      </c>
      <c r="B23" s="15"/>
      <c r="C23" s="5" t="s">
        <v>80</v>
      </c>
      <c r="D23" s="5" t="s">
        <v>80</v>
      </c>
      <c r="E23" s="20"/>
      <c r="F23" s="20"/>
      <c r="G23" s="20"/>
      <c r="H23" s="20"/>
      <c r="I23" s="20"/>
      <c r="J23" s="5" t="s">
        <v>9</v>
      </c>
      <c r="K23" s="5"/>
      <c r="L23" s="20"/>
      <c r="M23" s="20"/>
      <c r="N23" s="20"/>
      <c r="O23" s="20"/>
      <c r="P23" s="20"/>
      <c r="Q23" s="5" t="s">
        <v>9</v>
      </c>
      <c r="R23" s="5"/>
      <c r="S23" s="20"/>
      <c r="T23" s="20"/>
      <c r="U23" s="20"/>
      <c r="V23" s="20"/>
      <c r="W23" s="20"/>
      <c r="X23" s="5"/>
      <c r="Y23" s="5"/>
      <c r="Z23" s="20"/>
      <c r="AA23" s="20"/>
      <c r="AB23" s="20"/>
      <c r="AC23" s="5"/>
      <c r="AD23" s="5"/>
      <c r="AE23" s="5" t="s">
        <v>24</v>
      </c>
      <c r="AF23" s="64"/>
      <c r="AG23" s="25">
        <f t="shared" si="1"/>
        <v>0</v>
      </c>
      <c r="AH23" s="35">
        <f t="shared" si="2"/>
        <v>0</v>
      </c>
      <c r="AI23" s="35">
        <f t="shared" si="3"/>
        <v>0</v>
      </c>
      <c r="AJ23" s="35">
        <f t="shared" si="4"/>
        <v>0</v>
      </c>
      <c r="AK23" s="35">
        <f t="shared" si="0"/>
        <v>2</v>
      </c>
      <c r="AL23" s="7">
        <f t="shared" si="5"/>
        <v>1</v>
      </c>
      <c r="AM23" s="6">
        <f t="shared" si="6"/>
        <v>3</v>
      </c>
      <c r="AN23" s="6">
        <f>AM23+'Februar 24'!AL23</f>
        <v>11</v>
      </c>
    </row>
    <row r="24" spans="1:40">
      <c r="A24" s="70" t="s">
        <v>88</v>
      </c>
      <c r="B24" s="15"/>
      <c r="C24" s="5"/>
      <c r="D24" s="5"/>
      <c r="E24" s="20"/>
      <c r="F24" s="20"/>
      <c r="G24" s="20"/>
      <c r="H24" s="20"/>
      <c r="I24" s="20"/>
      <c r="J24" s="5"/>
      <c r="K24" s="5"/>
      <c r="L24" s="20"/>
      <c r="M24" s="20"/>
      <c r="N24" s="20"/>
      <c r="O24" s="20"/>
      <c r="P24" s="20"/>
      <c r="Q24" s="5"/>
      <c r="R24" s="5" t="s">
        <v>8</v>
      </c>
      <c r="S24" s="20"/>
      <c r="T24" s="20"/>
      <c r="U24" s="20"/>
      <c r="V24" s="20"/>
      <c r="W24" s="20"/>
      <c r="X24" s="5"/>
      <c r="Y24" s="5"/>
      <c r="Z24" s="20"/>
      <c r="AA24" s="20"/>
      <c r="AB24" s="20"/>
      <c r="AC24" s="5"/>
      <c r="AD24" s="5" t="s">
        <v>22</v>
      </c>
      <c r="AE24" s="5"/>
      <c r="AF24" s="64" t="s">
        <v>8</v>
      </c>
      <c r="AG24" s="25">
        <f t="shared" si="1"/>
        <v>2</v>
      </c>
      <c r="AH24" s="35">
        <f t="shared" si="2"/>
        <v>0</v>
      </c>
      <c r="AI24" s="35">
        <f t="shared" si="3"/>
        <v>0</v>
      </c>
      <c r="AJ24" s="35">
        <f t="shared" si="4"/>
        <v>1</v>
      </c>
      <c r="AK24" s="35">
        <f t="shared" si="0"/>
        <v>0</v>
      </c>
      <c r="AL24" s="7">
        <f t="shared" si="5"/>
        <v>0</v>
      </c>
      <c r="AM24" s="6">
        <f t="shared" si="6"/>
        <v>3</v>
      </c>
      <c r="AN24" s="6">
        <f>AM24+'Februar 24'!AL24</f>
        <v>10</v>
      </c>
    </row>
    <row r="25" spans="1:40">
      <c r="A25" s="70" t="s">
        <v>56</v>
      </c>
      <c r="B25" s="15"/>
      <c r="C25" s="5"/>
      <c r="D25" s="5"/>
      <c r="E25" s="20"/>
      <c r="F25" s="20"/>
      <c r="G25" s="20"/>
      <c r="H25" s="20"/>
      <c r="I25" s="20"/>
      <c r="J25" s="5"/>
      <c r="K25" s="5"/>
      <c r="L25" s="20"/>
      <c r="M25" s="20"/>
      <c r="N25" s="20"/>
      <c r="O25" s="20"/>
      <c r="P25" s="20"/>
      <c r="Q25" s="5"/>
      <c r="R25" s="5" t="s">
        <v>8</v>
      </c>
      <c r="S25" s="20"/>
      <c r="T25" s="20"/>
      <c r="U25" s="20"/>
      <c r="V25" s="20"/>
      <c r="W25" s="20"/>
      <c r="X25" s="5"/>
      <c r="Y25" s="5"/>
      <c r="Z25" s="20"/>
      <c r="AA25" s="20"/>
      <c r="AB25" s="20"/>
      <c r="AC25" s="5"/>
      <c r="AD25" s="5" t="s">
        <v>22</v>
      </c>
      <c r="AE25" s="5"/>
      <c r="AF25" s="64" t="s">
        <v>8</v>
      </c>
      <c r="AG25" s="25">
        <f t="shared" si="1"/>
        <v>2</v>
      </c>
      <c r="AH25" s="35">
        <f t="shared" si="2"/>
        <v>0</v>
      </c>
      <c r="AI25" s="35">
        <f t="shared" si="3"/>
        <v>0</v>
      </c>
      <c r="AJ25" s="35">
        <f t="shared" si="4"/>
        <v>1</v>
      </c>
      <c r="AK25" s="35">
        <f t="shared" si="0"/>
        <v>0</v>
      </c>
      <c r="AL25" s="7">
        <f t="shared" si="5"/>
        <v>0</v>
      </c>
      <c r="AM25" s="6">
        <f t="shared" si="6"/>
        <v>3</v>
      </c>
      <c r="AN25" s="6">
        <f>AM25+'Februar 24'!AL25</f>
        <v>11</v>
      </c>
    </row>
    <row r="26" spans="1:40">
      <c r="A26" s="70" t="s">
        <v>87</v>
      </c>
      <c r="B26" s="15"/>
      <c r="C26" s="5"/>
      <c r="D26" s="5" t="s">
        <v>80</v>
      </c>
      <c r="E26" s="20"/>
      <c r="F26" s="20"/>
      <c r="G26" s="20"/>
      <c r="H26" s="20"/>
      <c r="I26" s="20"/>
      <c r="J26" s="5"/>
      <c r="K26" s="5"/>
      <c r="L26" s="20"/>
      <c r="M26" s="20"/>
      <c r="N26" s="20"/>
      <c r="O26" s="20"/>
      <c r="P26" s="20"/>
      <c r="Q26" s="5" t="s">
        <v>9</v>
      </c>
      <c r="R26" s="5"/>
      <c r="S26" s="20"/>
      <c r="T26" s="20"/>
      <c r="U26" s="20"/>
      <c r="V26" s="20"/>
      <c r="W26" s="20"/>
      <c r="X26" s="5"/>
      <c r="Y26" s="5" t="s">
        <v>8</v>
      </c>
      <c r="Z26" s="20"/>
      <c r="AA26" s="20"/>
      <c r="AB26" s="20"/>
      <c r="AC26" s="5"/>
      <c r="AD26" s="5"/>
      <c r="AE26" s="5"/>
      <c r="AF26" s="64" t="s">
        <v>8</v>
      </c>
      <c r="AG26" s="25">
        <f t="shared" si="1"/>
        <v>2</v>
      </c>
      <c r="AH26" s="35">
        <f t="shared" si="2"/>
        <v>0</v>
      </c>
      <c r="AI26" s="35">
        <f t="shared" si="3"/>
        <v>0</v>
      </c>
      <c r="AJ26" s="35">
        <f t="shared" si="4"/>
        <v>0</v>
      </c>
      <c r="AK26" s="35">
        <f t="shared" si="0"/>
        <v>1</v>
      </c>
      <c r="AL26" s="7">
        <f t="shared" si="5"/>
        <v>0</v>
      </c>
      <c r="AM26" s="6">
        <f t="shared" si="6"/>
        <v>3</v>
      </c>
      <c r="AN26" s="6">
        <f>AM26+'Februar 24'!AL26</f>
        <v>9</v>
      </c>
    </row>
    <row r="27" spans="1:40">
      <c r="A27" s="70" t="s">
        <v>74</v>
      </c>
      <c r="B27" s="15"/>
      <c r="C27" s="5"/>
      <c r="D27" s="5"/>
      <c r="E27" s="20"/>
      <c r="F27" s="20"/>
      <c r="G27" s="20"/>
      <c r="H27" s="20"/>
      <c r="I27" s="20"/>
      <c r="J27" s="5"/>
      <c r="K27" s="5" t="s">
        <v>9</v>
      </c>
      <c r="L27" s="20"/>
      <c r="M27" s="20"/>
      <c r="N27" s="20"/>
      <c r="O27" s="20"/>
      <c r="P27" s="20"/>
      <c r="Q27" s="5"/>
      <c r="R27" s="5"/>
      <c r="S27" s="20"/>
      <c r="T27" s="20"/>
      <c r="U27" s="20"/>
      <c r="V27" s="20"/>
      <c r="W27" s="20"/>
      <c r="X27" s="5"/>
      <c r="Y27" s="5" t="s">
        <v>9</v>
      </c>
      <c r="Z27" s="20"/>
      <c r="AA27" s="20"/>
      <c r="AB27" s="20"/>
      <c r="AC27" s="5"/>
      <c r="AD27" s="5"/>
      <c r="AE27" s="5" t="s">
        <v>24</v>
      </c>
      <c r="AF27" s="64"/>
      <c r="AG27" s="25">
        <f t="shared" si="1"/>
        <v>0</v>
      </c>
      <c r="AH27" s="35">
        <f t="shared" si="2"/>
        <v>0</v>
      </c>
      <c r="AI27" s="35">
        <f t="shared" si="3"/>
        <v>0</v>
      </c>
      <c r="AJ27" s="35">
        <f t="shared" si="4"/>
        <v>0</v>
      </c>
      <c r="AK27" s="35">
        <f t="shared" si="0"/>
        <v>2</v>
      </c>
      <c r="AL27" s="7">
        <f t="shared" si="5"/>
        <v>1</v>
      </c>
      <c r="AM27" s="6">
        <f t="shared" si="6"/>
        <v>3</v>
      </c>
      <c r="AN27" s="6">
        <f>AM27+'Februar 24'!AL27</f>
        <v>11</v>
      </c>
    </row>
    <row r="28" spans="1:40">
      <c r="A28" s="70" t="s">
        <v>57</v>
      </c>
      <c r="B28" s="15"/>
      <c r="C28" s="5"/>
      <c r="D28" s="5" t="s">
        <v>8</v>
      </c>
      <c r="E28" s="20"/>
      <c r="F28" s="20"/>
      <c r="G28" s="20"/>
      <c r="H28" s="20"/>
      <c r="I28" s="20"/>
      <c r="J28" s="5"/>
      <c r="K28" s="5" t="s">
        <v>8</v>
      </c>
      <c r="L28" s="20"/>
      <c r="M28" s="20"/>
      <c r="N28" s="20"/>
      <c r="O28" s="20"/>
      <c r="P28" s="20"/>
      <c r="Q28" s="5"/>
      <c r="R28" s="5" t="s">
        <v>80</v>
      </c>
      <c r="S28" s="20"/>
      <c r="T28" s="20"/>
      <c r="U28" s="20"/>
      <c r="V28" s="20"/>
      <c r="W28" s="20"/>
      <c r="X28" s="5"/>
      <c r="Y28" s="5"/>
      <c r="Z28" s="20"/>
      <c r="AA28" s="20"/>
      <c r="AB28" s="20"/>
      <c r="AC28" s="5"/>
      <c r="AD28" s="5" t="s">
        <v>23</v>
      </c>
      <c r="AE28" s="5"/>
      <c r="AF28" s="64" t="s">
        <v>80</v>
      </c>
      <c r="AG28" s="25">
        <f t="shared" si="1"/>
        <v>2</v>
      </c>
      <c r="AH28" s="35">
        <f t="shared" si="2"/>
        <v>0</v>
      </c>
      <c r="AI28" s="35">
        <f t="shared" si="3"/>
        <v>1</v>
      </c>
      <c r="AJ28" s="35">
        <f t="shared" si="4"/>
        <v>0</v>
      </c>
      <c r="AK28" s="35">
        <f t="shared" si="0"/>
        <v>0</v>
      </c>
      <c r="AL28" s="7">
        <f t="shared" si="5"/>
        <v>0</v>
      </c>
      <c r="AM28" s="6">
        <f t="shared" si="6"/>
        <v>3</v>
      </c>
      <c r="AN28" s="6">
        <f>AM28+'Februar 24'!AL28</f>
        <v>11</v>
      </c>
    </row>
    <row r="29" spans="1:40" ht="13.5" customHeight="1">
      <c r="A29" s="71" t="s">
        <v>29</v>
      </c>
      <c r="B29" s="15"/>
      <c r="C29" s="5"/>
      <c r="D29" s="5"/>
      <c r="E29" s="20"/>
      <c r="F29" s="20"/>
      <c r="G29" s="20"/>
      <c r="H29" s="20"/>
      <c r="I29" s="20"/>
      <c r="J29" s="5"/>
      <c r="K29" s="5" t="s">
        <v>9</v>
      </c>
      <c r="L29" s="20"/>
      <c r="M29" s="20"/>
      <c r="N29" s="20"/>
      <c r="O29" s="20"/>
      <c r="P29" s="20"/>
      <c r="Q29" s="5"/>
      <c r="R29" s="5"/>
      <c r="S29" s="20"/>
      <c r="T29" s="20"/>
      <c r="U29" s="20"/>
      <c r="V29" s="20"/>
      <c r="W29" s="20"/>
      <c r="X29" s="5"/>
      <c r="Y29" s="5"/>
      <c r="Z29" s="20"/>
      <c r="AA29" s="20"/>
      <c r="AB29" s="20"/>
      <c r="AC29" s="5" t="s">
        <v>24</v>
      </c>
      <c r="AD29" s="5"/>
      <c r="AE29" s="5"/>
      <c r="AF29" s="64" t="s">
        <v>8</v>
      </c>
      <c r="AG29" s="25">
        <f t="shared" si="1"/>
        <v>1</v>
      </c>
      <c r="AH29" s="35">
        <f t="shared" si="2"/>
        <v>0</v>
      </c>
      <c r="AI29" s="35">
        <f t="shared" si="3"/>
        <v>0</v>
      </c>
      <c r="AJ29" s="35">
        <f t="shared" si="4"/>
        <v>0</v>
      </c>
      <c r="AK29" s="35">
        <f t="shared" si="0"/>
        <v>1</v>
      </c>
      <c r="AL29" s="7">
        <f t="shared" si="5"/>
        <v>1</v>
      </c>
      <c r="AM29" s="6">
        <f t="shared" si="6"/>
        <v>3</v>
      </c>
      <c r="AN29" s="6">
        <f>AM29+'Februar 24'!AL29</f>
        <v>11</v>
      </c>
    </row>
    <row r="30" spans="1:40">
      <c r="A30" s="70" t="s">
        <v>93</v>
      </c>
      <c r="B30" s="15"/>
      <c r="C30" s="5"/>
      <c r="D30" s="5"/>
      <c r="E30" s="20"/>
      <c r="F30" s="20"/>
      <c r="G30" s="20"/>
      <c r="H30" s="20"/>
      <c r="I30" s="20"/>
      <c r="J30" s="5"/>
      <c r="K30" s="5" t="s">
        <v>8</v>
      </c>
      <c r="L30" s="20"/>
      <c r="M30" s="20"/>
      <c r="N30" s="20"/>
      <c r="O30" s="20"/>
      <c r="P30" s="20"/>
      <c r="Q30" s="5"/>
      <c r="R30" s="5"/>
      <c r="S30" s="20"/>
      <c r="T30" s="20"/>
      <c r="U30" s="20"/>
      <c r="V30" s="20"/>
      <c r="W30" s="20"/>
      <c r="X30" s="5"/>
      <c r="Y30" s="5"/>
      <c r="Z30" s="20"/>
      <c r="AA30" s="20"/>
      <c r="AB30" s="20"/>
      <c r="AC30" s="5" t="s">
        <v>22</v>
      </c>
      <c r="AD30" s="5"/>
      <c r="AE30" s="5"/>
      <c r="AF30" s="64" t="s">
        <v>8</v>
      </c>
      <c r="AG30" s="25">
        <f t="shared" si="1"/>
        <v>2</v>
      </c>
      <c r="AH30" s="35">
        <f t="shared" si="2"/>
        <v>0</v>
      </c>
      <c r="AI30" s="35">
        <f t="shared" si="3"/>
        <v>0</v>
      </c>
      <c r="AJ30" s="35">
        <f t="shared" si="4"/>
        <v>1</v>
      </c>
      <c r="AK30" s="35">
        <f t="shared" si="0"/>
        <v>0</v>
      </c>
      <c r="AL30" s="7">
        <f t="shared" si="5"/>
        <v>0</v>
      </c>
      <c r="AM30" s="6">
        <f t="shared" si="6"/>
        <v>3</v>
      </c>
      <c r="AN30" s="6">
        <f>AM30+'Februar 24'!AL30</f>
        <v>9</v>
      </c>
    </row>
    <row r="31" spans="1:40">
      <c r="A31" s="70" t="s">
        <v>58</v>
      </c>
      <c r="B31" s="15"/>
      <c r="C31" s="5"/>
      <c r="D31" s="5"/>
      <c r="E31" s="20"/>
      <c r="F31" s="20"/>
      <c r="G31" s="20"/>
      <c r="H31" s="20"/>
      <c r="I31" s="20"/>
      <c r="J31" s="5"/>
      <c r="K31" s="5" t="s">
        <v>8</v>
      </c>
      <c r="L31" s="20"/>
      <c r="M31" s="20"/>
      <c r="N31" s="20"/>
      <c r="O31" s="20"/>
      <c r="P31" s="20"/>
      <c r="Q31" s="5"/>
      <c r="R31" s="5" t="s">
        <v>80</v>
      </c>
      <c r="S31" s="20"/>
      <c r="T31" s="20"/>
      <c r="U31" s="20"/>
      <c r="V31" s="20"/>
      <c r="W31" s="20"/>
      <c r="X31" s="5"/>
      <c r="Y31" s="5" t="s">
        <v>9</v>
      </c>
      <c r="Z31" s="20"/>
      <c r="AA31" s="20"/>
      <c r="AB31" s="20"/>
      <c r="AC31" s="5" t="s">
        <v>24</v>
      </c>
      <c r="AD31" s="5"/>
      <c r="AE31" s="5"/>
      <c r="AF31" s="64" t="s">
        <v>80</v>
      </c>
      <c r="AG31" s="25">
        <f t="shared" si="1"/>
        <v>1</v>
      </c>
      <c r="AH31" s="35">
        <f t="shared" si="2"/>
        <v>0</v>
      </c>
      <c r="AI31" s="35">
        <f t="shared" si="3"/>
        <v>0</v>
      </c>
      <c r="AJ31" s="35">
        <f t="shared" si="4"/>
        <v>0</v>
      </c>
      <c r="AK31" s="35">
        <f t="shared" si="0"/>
        <v>1</v>
      </c>
      <c r="AL31" s="7">
        <f t="shared" si="5"/>
        <v>1</v>
      </c>
      <c r="AM31" s="6">
        <f t="shared" si="6"/>
        <v>3</v>
      </c>
      <c r="AN31" s="6">
        <f>AM31+'Februar 24'!AL31</f>
        <v>11</v>
      </c>
    </row>
    <row r="32" spans="1:40">
      <c r="A32" s="71" t="s">
        <v>30</v>
      </c>
      <c r="B32" s="15"/>
      <c r="C32" s="5"/>
      <c r="D32" s="5"/>
      <c r="E32" s="20"/>
      <c r="F32" s="20"/>
      <c r="G32" s="20"/>
      <c r="H32" s="20"/>
      <c r="I32" s="20"/>
      <c r="J32" s="5"/>
      <c r="K32" s="5" t="s">
        <v>8</v>
      </c>
      <c r="L32" s="20"/>
      <c r="M32" s="20"/>
      <c r="N32" s="20"/>
      <c r="O32" s="20"/>
      <c r="P32" s="20"/>
      <c r="Q32" s="5"/>
      <c r="R32" s="5" t="s">
        <v>80</v>
      </c>
      <c r="S32" s="20"/>
      <c r="T32" s="20"/>
      <c r="U32" s="20"/>
      <c r="V32" s="20"/>
      <c r="W32" s="20"/>
      <c r="X32" s="5"/>
      <c r="Y32" s="5" t="s">
        <v>9</v>
      </c>
      <c r="Z32" s="20"/>
      <c r="AA32" s="20"/>
      <c r="AB32" s="20"/>
      <c r="AC32" s="5" t="s">
        <v>24</v>
      </c>
      <c r="AD32" s="5"/>
      <c r="AE32" s="5"/>
      <c r="AF32" s="64" t="s">
        <v>80</v>
      </c>
      <c r="AG32" s="25">
        <f t="shared" si="1"/>
        <v>1</v>
      </c>
      <c r="AH32" s="35">
        <f t="shared" si="2"/>
        <v>0</v>
      </c>
      <c r="AI32" s="35">
        <f t="shared" si="3"/>
        <v>0</v>
      </c>
      <c r="AJ32" s="35">
        <f t="shared" si="4"/>
        <v>0</v>
      </c>
      <c r="AK32" s="35">
        <f t="shared" si="0"/>
        <v>1</v>
      </c>
      <c r="AL32" s="7">
        <f t="shared" si="5"/>
        <v>1</v>
      </c>
      <c r="AM32" s="6">
        <f t="shared" si="6"/>
        <v>3</v>
      </c>
      <c r="AN32" s="6">
        <f>AM32+'Februar 24'!AL32</f>
        <v>11</v>
      </c>
    </row>
    <row r="33" spans="1:41">
      <c r="A33" s="71" t="s">
        <v>31</v>
      </c>
      <c r="B33" s="15"/>
      <c r="C33" s="5" t="s">
        <v>9</v>
      </c>
      <c r="D33" s="5"/>
      <c r="E33" s="20"/>
      <c r="F33" s="20"/>
      <c r="G33" s="20"/>
      <c r="H33" s="20"/>
      <c r="I33" s="20"/>
      <c r="J33" s="5" t="s">
        <v>80</v>
      </c>
      <c r="K33" s="5" t="s">
        <v>80</v>
      </c>
      <c r="L33" s="20"/>
      <c r="M33" s="20"/>
      <c r="N33" s="20"/>
      <c r="O33" s="20"/>
      <c r="P33" s="20"/>
      <c r="Q33" s="5"/>
      <c r="R33" s="5" t="s">
        <v>9</v>
      </c>
      <c r="S33" s="20"/>
      <c r="T33" s="20"/>
      <c r="U33" s="20"/>
      <c r="V33" s="20"/>
      <c r="W33" s="20"/>
      <c r="X33" s="5" t="s">
        <v>9</v>
      </c>
      <c r="Y33" s="5"/>
      <c r="Z33" s="20"/>
      <c r="AA33" s="20"/>
      <c r="AB33" s="20"/>
      <c r="AC33" s="5" t="s">
        <v>80</v>
      </c>
      <c r="AD33" s="5" t="s">
        <v>80</v>
      </c>
      <c r="AE33" s="5" t="s">
        <v>80</v>
      </c>
      <c r="AF33" s="64" t="s">
        <v>80</v>
      </c>
      <c r="AG33" s="25">
        <f t="shared" si="1"/>
        <v>0</v>
      </c>
      <c r="AH33" s="35">
        <f t="shared" si="2"/>
        <v>0</v>
      </c>
      <c r="AI33" s="35">
        <f t="shared" si="3"/>
        <v>0</v>
      </c>
      <c r="AJ33" s="35">
        <f t="shared" si="4"/>
        <v>0</v>
      </c>
      <c r="AK33" s="35">
        <f t="shared" si="0"/>
        <v>3</v>
      </c>
      <c r="AL33" s="7">
        <f t="shared" si="5"/>
        <v>0</v>
      </c>
      <c r="AM33" s="6">
        <f t="shared" si="6"/>
        <v>3</v>
      </c>
      <c r="AN33" s="6">
        <f>AM33+'Februar 24'!AL33</f>
        <v>11</v>
      </c>
      <c r="AO33" t="s">
        <v>100</v>
      </c>
    </row>
    <row r="34" spans="1:41">
      <c r="A34" s="70" t="s">
        <v>11</v>
      </c>
      <c r="B34" s="46"/>
      <c r="C34" s="5" t="s">
        <v>9</v>
      </c>
      <c r="D34" s="5"/>
      <c r="E34" s="20"/>
      <c r="F34" s="20"/>
      <c r="G34" s="20"/>
      <c r="H34" s="20"/>
      <c r="I34" s="20"/>
      <c r="J34" s="5" t="s">
        <v>80</v>
      </c>
      <c r="K34" s="5" t="s">
        <v>80</v>
      </c>
      <c r="L34" s="20"/>
      <c r="M34" s="20"/>
      <c r="N34" s="20"/>
      <c r="O34" s="20"/>
      <c r="P34" s="20"/>
      <c r="Q34" s="5"/>
      <c r="R34" s="5" t="s">
        <v>9</v>
      </c>
      <c r="S34" s="20"/>
      <c r="T34" s="20"/>
      <c r="U34" s="20"/>
      <c r="V34" s="20"/>
      <c r="W34" s="20"/>
      <c r="X34" s="5" t="s">
        <v>9</v>
      </c>
      <c r="Y34" s="5"/>
      <c r="Z34" s="20"/>
      <c r="AA34" s="20"/>
      <c r="AB34" s="20"/>
      <c r="AC34" s="5" t="s">
        <v>80</v>
      </c>
      <c r="AD34" s="5" t="s">
        <v>80</v>
      </c>
      <c r="AE34" s="5" t="s">
        <v>80</v>
      </c>
      <c r="AF34" s="64" t="s">
        <v>80</v>
      </c>
      <c r="AG34" s="25">
        <f t="shared" si="1"/>
        <v>0</v>
      </c>
      <c r="AH34" s="35">
        <f t="shared" si="2"/>
        <v>0</v>
      </c>
      <c r="AI34" s="35">
        <f t="shared" si="3"/>
        <v>0</v>
      </c>
      <c r="AJ34" s="35">
        <f t="shared" si="4"/>
        <v>0</v>
      </c>
      <c r="AK34" s="35">
        <f t="shared" si="0"/>
        <v>3</v>
      </c>
      <c r="AL34" s="7">
        <f t="shared" si="5"/>
        <v>0</v>
      </c>
      <c r="AM34" s="6">
        <f t="shared" si="6"/>
        <v>3</v>
      </c>
      <c r="AN34" s="6">
        <f>AM34+'Februar 24'!AL34</f>
        <v>11</v>
      </c>
      <c r="AO34" t="s">
        <v>100</v>
      </c>
    </row>
    <row r="35" spans="1:41">
      <c r="A35" s="70" t="s">
        <v>47</v>
      </c>
      <c r="B35" s="46"/>
      <c r="C35" s="5" t="s">
        <v>80</v>
      </c>
      <c r="D35" s="5" t="s">
        <v>9</v>
      </c>
      <c r="E35" s="20"/>
      <c r="F35" s="20"/>
      <c r="G35" s="20"/>
      <c r="H35" s="20"/>
      <c r="I35" s="20"/>
      <c r="J35" s="5"/>
      <c r="K35" s="5"/>
      <c r="L35" s="20"/>
      <c r="M35" s="20"/>
      <c r="N35" s="20"/>
      <c r="O35" s="20"/>
      <c r="P35" s="20"/>
      <c r="Q35" s="5"/>
      <c r="R35" s="5" t="s">
        <v>9</v>
      </c>
      <c r="S35" s="20"/>
      <c r="T35" s="20"/>
      <c r="U35" s="20"/>
      <c r="V35" s="20"/>
      <c r="W35" s="20"/>
      <c r="X35" s="5"/>
      <c r="Y35" s="5" t="s">
        <v>8</v>
      </c>
      <c r="Z35" s="20"/>
      <c r="AA35" s="20"/>
      <c r="AB35" s="20"/>
      <c r="AC35" s="5" t="s">
        <v>80</v>
      </c>
      <c r="AD35" s="5" t="s">
        <v>80</v>
      </c>
      <c r="AE35" s="5" t="s">
        <v>80</v>
      </c>
      <c r="AF35" s="64" t="s">
        <v>80</v>
      </c>
      <c r="AG35" s="25">
        <f t="shared" si="1"/>
        <v>1</v>
      </c>
      <c r="AH35" s="35">
        <f t="shared" si="2"/>
        <v>0</v>
      </c>
      <c r="AI35" s="35">
        <f t="shared" si="3"/>
        <v>0</v>
      </c>
      <c r="AJ35" s="35">
        <f t="shared" si="4"/>
        <v>0</v>
      </c>
      <c r="AK35" s="35">
        <f t="shared" ref="AK35:AK55" si="7">COUNTIFS(B35:AF35,"18.00")</f>
        <v>2</v>
      </c>
      <c r="AL35" s="7">
        <f t="shared" si="5"/>
        <v>0</v>
      </c>
      <c r="AM35" s="6">
        <f t="shared" si="6"/>
        <v>3</v>
      </c>
      <c r="AN35" s="6">
        <f>AM35+'Februar 24'!AL35</f>
        <v>11</v>
      </c>
    </row>
    <row r="36" spans="1:41">
      <c r="A36" s="70" t="s">
        <v>90</v>
      </c>
      <c r="B36" s="15"/>
      <c r="C36" s="5" t="s">
        <v>80</v>
      </c>
      <c r="D36" s="5" t="s">
        <v>9</v>
      </c>
      <c r="E36" s="20"/>
      <c r="F36" s="20"/>
      <c r="G36" s="20"/>
      <c r="H36" s="20"/>
      <c r="I36" s="20"/>
      <c r="J36" s="5"/>
      <c r="K36" s="5"/>
      <c r="L36" s="20"/>
      <c r="M36" s="20"/>
      <c r="N36" s="20"/>
      <c r="O36" s="20"/>
      <c r="P36" s="20"/>
      <c r="Q36" s="5"/>
      <c r="R36" s="5" t="s">
        <v>9</v>
      </c>
      <c r="S36" s="20"/>
      <c r="T36" s="20"/>
      <c r="U36" s="20"/>
      <c r="V36" s="20"/>
      <c r="W36" s="20"/>
      <c r="X36" s="5"/>
      <c r="Y36" s="5" t="s">
        <v>8</v>
      </c>
      <c r="Z36" s="20"/>
      <c r="AA36" s="20"/>
      <c r="AB36" s="20"/>
      <c r="AC36" s="5" t="s">
        <v>80</v>
      </c>
      <c r="AD36" s="5" t="s">
        <v>80</v>
      </c>
      <c r="AE36" s="5" t="s">
        <v>80</v>
      </c>
      <c r="AF36" s="64" t="s">
        <v>80</v>
      </c>
      <c r="AG36" s="25">
        <f t="shared" si="1"/>
        <v>1</v>
      </c>
      <c r="AH36" s="35">
        <f t="shared" si="2"/>
        <v>0</v>
      </c>
      <c r="AI36" s="35">
        <f t="shared" si="3"/>
        <v>0</v>
      </c>
      <c r="AJ36" s="35">
        <f t="shared" si="4"/>
        <v>0</v>
      </c>
      <c r="AK36" s="35">
        <f t="shared" si="7"/>
        <v>2</v>
      </c>
      <c r="AL36" s="7">
        <f t="shared" si="5"/>
        <v>0</v>
      </c>
      <c r="AM36" s="6">
        <f t="shared" si="6"/>
        <v>3</v>
      </c>
      <c r="AN36" s="6">
        <f>AM36+'Februar 24'!AL36</f>
        <v>10</v>
      </c>
    </row>
    <row r="37" spans="1:41">
      <c r="A37" s="70" t="s">
        <v>75</v>
      </c>
      <c r="B37" s="46"/>
      <c r="C37" s="5"/>
      <c r="D37" s="5" t="s">
        <v>9</v>
      </c>
      <c r="E37" s="20"/>
      <c r="F37" s="20"/>
      <c r="G37" s="20"/>
      <c r="H37" s="20"/>
      <c r="I37" s="20"/>
      <c r="J37" s="5"/>
      <c r="K37" s="5" t="s">
        <v>80</v>
      </c>
      <c r="L37" s="20"/>
      <c r="M37" s="20"/>
      <c r="N37" s="20"/>
      <c r="O37" s="20"/>
      <c r="P37" s="20"/>
      <c r="Q37" s="5"/>
      <c r="R37" s="5" t="s">
        <v>80</v>
      </c>
      <c r="S37" s="20"/>
      <c r="T37" s="20"/>
      <c r="U37" s="20"/>
      <c r="V37" s="20"/>
      <c r="W37" s="20"/>
      <c r="X37" s="5"/>
      <c r="Y37" s="5" t="s">
        <v>9</v>
      </c>
      <c r="Z37" s="20"/>
      <c r="AA37" s="20"/>
      <c r="AB37" s="20"/>
      <c r="AC37" s="5"/>
      <c r="AD37" s="5"/>
      <c r="AE37" s="5" t="s">
        <v>24</v>
      </c>
      <c r="AF37" s="64" t="s">
        <v>80</v>
      </c>
      <c r="AG37" s="25">
        <f t="shared" si="1"/>
        <v>0</v>
      </c>
      <c r="AH37" s="35">
        <f t="shared" si="2"/>
        <v>0</v>
      </c>
      <c r="AI37" s="35">
        <f t="shared" si="3"/>
        <v>0</v>
      </c>
      <c r="AJ37" s="35">
        <f t="shared" si="4"/>
        <v>0</v>
      </c>
      <c r="AK37" s="35">
        <f t="shared" si="7"/>
        <v>2</v>
      </c>
      <c r="AL37" s="7">
        <f t="shared" si="5"/>
        <v>1</v>
      </c>
      <c r="AM37" s="6">
        <f t="shared" si="6"/>
        <v>3</v>
      </c>
      <c r="AN37" s="6">
        <f>AM37+'Februar 24'!AL37</f>
        <v>11</v>
      </c>
    </row>
    <row r="38" spans="1:41">
      <c r="A38" s="70" t="s">
        <v>59</v>
      </c>
      <c r="B38" s="288"/>
      <c r="C38" s="5"/>
      <c r="D38" s="5" t="s">
        <v>8</v>
      </c>
      <c r="E38" s="20"/>
      <c r="F38" s="20"/>
      <c r="G38" s="20"/>
      <c r="H38" s="20"/>
      <c r="I38" s="20"/>
      <c r="J38" s="5"/>
      <c r="K38" s="103" t="s">
        <v>8</v>
      </c>
      <c r="L38" s="20"/>
      <c r="M38" s="20"/>
      <c r="N38" s="20"/>
      <c r="O38" s="20"/>
      <c r="P38" s="20"/>
      <c r="Q38" s="5"/>
      <c r="R38" s="5" t="s">
        <v>80</v>
      </c>
      <c r="S38" s="20"/>
      <c r="T38" s="20"/>
      <c r="U38" s="20"/>
      <c r="V38" s="20"/>
      <c r="W38" s="20"/>
      <c r="X38" s="5"/>
      <c r="Y38" s="5"/>
      <c r="Z38" s="20"/>
      <c r="AA38" s="20"/>
      <c r="AB38" s="20"/>
      <c r="AC38" s="5"/>
      <c r="AD38" s="5" t="s">
        <v>22</v>
      </c>
      <c r="AE38" s="5"/>
      <c r="AF38" s="64" t="s">
        <v>80</v>
      </c>
      <c r="AG38" s="25">
        <f t="shared" si="1"/>
        <v>2</v>
      </c>
      <c r="AH38" s="35">
        <f t="shared" si="2"/>
        <v>0</v>
      </c>
      <c r="AI38" s="35">
        <f t="shared" si="3"/>
        <v>0</v>
      </c>
      <c r="AJ38" s="35">
        <f t="shared" si="4"/>
        <v>1</v>
      </c>
      <c r="AK38" s="35">
        <f t="shared" si="7"/>
        <v>0</v>
      </c>
      <c r="AL38" s="7">
        <f t="shared" si="5"/>
        <v>0</v>
      </c>
      <c r="AM38" s="6">
        <f t="shared" si="6"/>
        <v>3</v>
      </c>
      <c r="AN38" s="6">
        <f>AM38+'Februar 24'!AL38</f>
        <v>11</v>
      </c>
    </row>
    <row r="39" spans="1:41">
      <c r="A39" s="71" t="s">
        <v>32</v>
      </c>
      <c r="B39" s="46"/>
      <c r="C39" s="290"/>
      <c r="D39" s="298">
        <v>0.4375</v>
      </c>
      <c r="E39" s="20"/>
      <c r="F39" s="20"/>
      <c r="G39" s="20"/>
      <c r="H39" s="20"/>
      <c r="I39" s="20"/>
      <c r="J39" s="5"/>
      <c r="K39" s="5"/>
      <c r="L39" s="20"/>
      <c r="M39" s="20"/>
      <c r="N39" s="20"/>
      <c r="O39" s="20"/>
      <c r="P39" s="20"/>
      <c r="Q39" s="5"/>
      <c r="R39" s="5"/>
      <c r="S39" s="20"/>
      <c r="T39" s="20"/>
      <c r="U39" s="20"/>
      <c r="V39" s="20"/>
      <c r="W39" s="20"/>
      <c r="X39" s="5" t="s">
        <v>9</v>
      </c>
      <c r="Y39" s="5"/>
      <c r="Z39" s="20"/>
      <c r="AA39" s="20"/>
      <c r="AB39" s="20"/>
      <c r="AC39" s="5"/>
      <c r="AD39" s="5"/>
      <c r="AE39" s="5" t="s">
        <v>24</v>
      </c>
      <c r="AF39" s="64"/>
      <c r="AG39" s="25">
        <f t="shared" si="1"/>
        <v>0</v>
      </c>
      <c r="AH39" s="35">
        <f t="shared" si="2"/>
        <v>1</v>
      </c>
      <c r="AI39" s="35">
        <f t="shared" si="3"/>
        <v>0</v>
      </c>
      <c r="AJ39" s="35">
        <f t="shared" si="4"/>
        <v>0</v>
      </c>
      <c r="AK39" s="35">
        <f t="shared" si="7"/>
        <v>1</v>
      </c>
      <c r="AL39" s="7">
        <f t="shared" si="5"/>
        <v>1</v>
      </c>
      <c r="AM39" s="6">
        <f t="shared" si="6"/>
        <v>3</v>
      </c>
      <c r="AN39" s="6">
        <f>AM39+'Februar 24'!AL39</f>
        <v>11</v>
      </c>
    </row>
    <row r="40" spans="1:41">
      <c r="A40" s="70" t="s">
        <v>12</v>
      </c>
      <c r="B40" s="46"/>
      <c r="C40" s="290"/>
      <c r="D40" s="298">
        <v>0.4375</v>
      </c>
      <c r="E40" s="20"/>
      <c r="F40" s="20"/>
      <c r="G40" s="20"/>
      <c r="H40" s="20"/>
      <c r="I40" s="20"/>
      <c r="J40" s="5"/>
      <c r="K40" s="5"/>
      <c r="L40" s="20"/>
      <c r="M40" s="20"/>
      <c r="N40" s="20"/>
      <c r="O40" s="20"/>
      <c r="P40" s="20"/>
      <c r="Q40" s="5"/>
      <c r="R40" s="5"/>
      <c r="S40" s="20"/>
      <c r="T40" s="20"/>
      <c r="U40" s="20"/>
      <c r="V40" s="20"/>
      <c r="W40" s="20"/>
      <c r="X40" s="5" t="s">
        <v>9</v>
      </c>
      <c r="Y40" s="5"/>
      <c r="Z40" s="20"/>
      <c r="AA40" s="20"/>
      <c r="AB40" s="20"/>
      <c r="AC40" s="5"/>
      <c r="AD40" s="5"/>
      <c r="AE40" s="5" t="s">
        <v>24</v>
      </c>
      <c r="AF40" s="64"/>
      <c r="AG40" s="25">
        <f t="shared" si="1"/>
        <v>0</v>
      </c>
      <c r="AH40" s="35">
        <f t="shared" si="2"/>
        <v>1</v>
      </c>
      <c r="AI40" s="35">
        <f t="shared" si="3"/>
        <v>0</v>
      </c>
      <c r="AJ40" s="35">
        <f t="shared" si="4"/>
        <v>0</v>
      </c>
      <c r="AK40" s="35">
        <f t="shared" si="7"/>
        <v>1</v>
      </c>
      <c r="AL40" s="7">
        <f t="shared" si="5"/>
        <v>1</v>
      </c>
      <c r="AM40" s="6">
        <f t="shared" si="6"/>
        <v>3</v>
      </c>
      <c r="AN40" s="6">
        <f>AM40+'Februar 24'!AL40</f>
        <v>11</v>
      </c>
    </row>
    <row r="41" spans="1:41">
      <c r="A41" s="70" t="s">
        <v>60</v>
      </c>
      <c r="B41" s="46"/>
      <c r="C41" s="290"/>
      <c r="D41" s="5" t="s">
        <v>8</v>
      </c>
      <c r="E41" s="20"/>
      <c r="F41" s="20"/>
      <c r="G41" s="20"/>
      <c r="H41" s="20"/>
      <c r="I41" s="20"/>
      <c r="J41" s="5"/>
      <c r="K41" s="5" t="s">
        <v>80</v>
      </c>
      <c r="L41" s="20"/>
      <c r="M41" s="20"/>
      <c r="N41" s="20"/>
      <c r="O41" s="20"/>
      <c r="P41" s="20"/>
      <c r="Q41" s="5"/>
      <c r="R41" s="5" t="s">
        <v>80</v>
      </c>
      <c r="S41" s="20"/>
      <c r="T41" s="20"/>
      <c r="U41" s="20"/>
      <c r="V41" s="20"/>
      <c r="W41" s="20"/>
      <c r="X41" s="5" t="s">
        <v>9</v>
      </c>
      <c r="Y41" s="5"/>
      <c r="Z41" s="20"/>
      <c r="AA41" s="20"/>
      <c r="AB41" s="20"/>
      <c r="AC41" s="5"/>
      <c r="AD41" s="5" t="s">
        <v>23</v>
      </c>
      <c r="AE41" s="5"/>
      <c r="AF41" s="64" t="s">
        <v>80</v>
      </c>
      <c r="AG41" s="25">
        <f t="shared" si="1"/>
        <v>1</v>
      </c>
      <c r="AH41" s="35">
        <f t="shared" si="2"/>
        <v>0</v>
      </c>
      <c r="AI41" s="35">
        <f t="shared" si="3"/>
        <v>1</v>
      </c>
      <c r="AJ41" s="35">
        <f t="shared" si="4"/>
        <v>0</v>
      </c>
      <c r="AK41" s="35">
        <f t="shared" si="7"/>
        <v>1</v>
      </c>
      <c r="AL41" s="7">
        <f t="shared" si="5"/>
        <v>0</v>
      </c>
      <c r="AM41" s="6">
        <f t="shared" si="6"/>
        <v>3</v>
      </c>
      <c r="AN41" s="6">
        <f>AM41+'Februar 24'!AL41</f>
        <v>11</v>
      </c>
    </row>
    <row r="42" spans="1:41">
      <c r="A42" s="70" t="s">
        <v>40</v>
      </c>
      <c r="B42" s="46"/>
      <c r="C42" s="290" t="s">
        <v>80</v>
      </c>
      <c r="D42" s="103" t="s">
        <v>9</v>
      </c>
      <c r="E42" s="20"/>
      <c r="F42" s="20"/>
      <c r="G42" s="20"/>
      <c r="H42" s="20"/>
      <c r="I42" s="20"/>
      <c r="J42" s="5" t="s">
        <v>80</v>
      </c>
      <c r="K42" s="5"/>
      <c r="L42" s="20"/>
      <c r="M42" s="20"/>
      <c r="N42" s="20"/>
      <c r="O42" s="20"/>
      <c r="P42" s="20"/>
      <c r="Q42" s="5"/>
      <c r="R42" s="5" t="s">
        <v>8</v>
      </c>
      <c r="S42" s="20"/>
      <c r="T42" s="20"/>
      <c r="U42" s="20"/>
      <c r="V42" s="20"/>
      <c r="W42" s="20"/>
      <c r="X42" s="5" t="s">
        <v>80</v>
      </c>
      <c r="Y42" s="5"/>
      <c r="Z42" s="20"/>
      <c r="AA42" s="20"/>
      <c r="AB42" s="20"/>
      <c r="AC42" s="5" t="s">
        <v>22</v>
      </c>
      <c r="AD42" s="5"/>
      <c r="AE42" s="5"/>
      <c r="AF42" s="64"/>
      <c r="AG42" s="25">
        <f t="shared" si="1"/>
        <v>1</v>
      </c>
      <c r="AH42" s="35">
        <f t="shared" si="2"/>
        <v>0</v>
      </c>
      <c r="AI42" s="35">
        <f t="shared" si="3"/>
        <v>0</v>
      </c>
      <c r="AJ42" s="35">
        <f t="shared" si="4"/>
        <v>1</v>
      </c>
      <c r="AK42" s="35">
        <f t="shared" si="7"/>
        <v>1</v>
      </c>
      <c r="AL42" s="7">
        <f t="shared" si="5"/>
        <v>0</v>
      </c>
      <c r="AM42" s="6">
        <f t="shared" si="6"/>
        <v>3</v>
      </c>
      <c r="AN42" s="6">
        <f>AM42+'Februar 24'!AL42</f>
        <v>11</v>
      </c>
    </row>
    <row r="43" spans="1:41">
      <c r="A43" s="70" t="s">
        <v>44</v>
      </c>
      <c r="B43" s="46"/>
      <c r="C43" s="290"/>
      <c r="D43" s="103"/>
      <c r="E43" s="20"/>
      <c r="F43" s="20"/>
      <c r="G43" s="20"/>
      <c r="H43" s="20"/>
      <c r="I43" s="20"/>
      <c r="J43" s="5"/>
      <c r="K43" s="5"/>
      <c r="L43" s="20"/>
      <c r="M43" s="20"/>
      <c r="N43" s="20"/>
      <c r="O43" s="20"/>
      <c r="P43" s="20"/>
      <c r="Q43" s="5"/>
      <c r="R43" s="5" t="s">
        <v>8</v>
      </c>
      <c r="S43" s="20"/>
      <c r="T43" s="20"/>
      <c r="U43" s="20"/>
      <c r="V43" s="20"/>
      <c r="W43" s="20"/>
      <c r="X43" s="5"/>
      <c r="Y43" s="5"/>
      <c r="Z43" s="20"/>
      <c r="AA43" s="20"/>
      <c r="AB43" s="20"/>
      <c r="AC43" s="5" t="s">
        <v>22</v>
      </c>
      <c r="AD43" s="5" t="s">
        <v>22</v>
      </c>
      <c r="AE43" s="5" t="s">
        <v>24</v>
      </c>
      <c r="AF43" s="64"/>
      <c r="AG43" s="25">
        <f t="shared" si="1"/>
        <v>1</v>
      </c>
      <c r="AH43" s="35">
        <f t="shared" si="2"/>
        <v>0</v>
      </c>
      <c r="AI43" s="35">
        <f t="shared" si="3"/>
        <v>0</v>
      </c>
      <c r="AJ43" s="35">
        <f t="shared" si="4"/>
        <v>2</v>
      </c>
      <c r="AK43" s="35">
        <f t="shared" si="7"/>
        <v>0</v>
      </c>
      <c r="AL43" s="7">
        <f t="shared" si="5"/>
        <v>1</v>
      </c>
      <c r="AM43" s="6">
        <f t="shared" si="6"/>
        <v>4</v>
      </c>
      <c r="AN43" s="6">
        <f>AM43+'Februar 24'!AL43</f>
        <v>12</v>
      </c>
    </row>
    <row r="44" spans="1:41">
      <c r="A44" s="70" t="s">
        <v>86</v>
      </c>
      <c r="B44" s="46"/>
      <c r="C44" s="290" t="s">
        <v>80</v>
      </c>
      <c r="D44" s="5" t="s">
        <v>80</v>
      </c>
      <c r="E44" s="16"/>
      <c r="F44" s="16"/>
      <c r="G44" s="16"/>
      <c r="H44" s="16"/>
      <c r="I44" s="16" t="s">
        <v>80</v>
      </c>
      <c r="J44" s="5" t="s">
        <v>80</v>
      </c>
      <c r="K44" s="5" t="s">
        <v>80</v>
      </c>
      <c r="L44" s="16"/>
      <c r="M44" s="16"/>
      <c r="N44" s="16"/>
      <c r="O44" s="16"/>
      <c r="P44" s="16"/>
      <c r="Q44" s="5"/>
      <c r="R44" s="5" t="s">
        <v>8</v>
      </c>
      <c r="S44" s="16"/>
      <c r="T44" s="16"/>
      <c r="U44" s="16"/>
      <c r="V44" s="16"/>
      <c r="W44" s="16"/>
      <c r="X44" s="5"/>
      <c r="Y44" s="5" t="s">
        <v>8</v>
      </c>
      <c r="Z44" s="16"/>
      <c r="AA44" s="16"/>
      <c r="AB44" s="20"/>
      <c r="AC44" s="5" t="s">
        <v>22</v>
      </c>
      <c r="AD44" s="5"/>
      <c r="AE44" s="5"/>
      <c r="AF44" s="64"/>
      <c r="AG44" s="25">
        <f t="shared" si="1"/>
        <v>2</v>
      </c>
      <c r="AH44" s="35">
        <f t="shared" si="2"/>
        <v>0</v>
      </c>
      <c r="AI44" s="35">
        <f t="shared" si="3"/>
        <v>0</v>
      </c>
      <c r="AJ44" s="35">
        <f t="shared" si="4"/>
        <v>1</v>
      </c>
      <c r="AK44" s="35">
        <f t="shared" si="7"/>
        <v>0</v>
      </c>
      <c r="AL44" s="7">
        <f t="shared" si="5"/>
        <v>0</v>
      </c>
      <c r="AM44" s="6">
        <f t="shared" si="6"/>
        <v>3</v>
      </c>
      <c r="AN44" s="6">
        <f>AM44+'Februar 24'!AL44</f>
        <v>10</v>
      </c>
    </row>
    <row r="45" spans="1:41">
      <c r="A45" s="71" t="s">
        <v>65</v>
      </c>
      <c r="B45" s="46"/>
      <c r="C45" s="290"/>
      <c r="D45" s="5"/>
      <c r="E45" s="16"/>
      <c r="F45" s="16"/>
      <c r="G45" s="16"/>
      <c r="H45" s="16"/>
      <c r="I45" s="16"/>
      <c r="J45" s="5"/>
      <c r="K45" s="5"/>
      <c r="L45" s="16"/>
      <c r="M45" s="16"/>
      <c r="N45" s="16"/>
      <c r="O45" s="16"/>
      <c r="P45" s="16"/>
      <c r="Q45" s="5"/>
      <c r="R45" s="5"/>
      <c r="S45" s="16"/>
      <c r="T45" s="16"/>
      <c r="U45" s="16"/>
      <c r="V45" s="16"/>
      <c r="W45" s="16"/>
      <c r="X45" s="5" t="s">
        <v>9</v>
      </c>
      <c r="Y45" s="5"/>
      <c r="Z45" s="16"/>
      <c r="AA45" s="16"/>
      <c r="AB45" s="20"/>
      <c r="AC45" s="5" t="s">
        <v>22</v>
      </c>
      <c r="AD45" s="5"/>
      <c r="AE45" s="5"/>
      <c r="AF45" s="64" t="s">
        <v>9</v>
      </c>
      <c r="AG45" s="25">
        <f t="shared" si="1"/>
        <v>0</v>
      </c>
      <c r="AH45" s="35">
        <f t="shared" si="2"/>
        <v>0</v>
      </c>
      <c r="AI45" s="35">
        <f t="shared" si="3"/>
        <v>0</v>
      </c>
      <c r="AJ45" s="35">
        <f t="shared" si="4"/>
        <v>1</v>
      </c>
      <c r="AK45" s="35">
        <f t="shared" si="7"/>
        <v>2</v>
      </c>
      <c r="AL45" s="7">
        <f t="shared" si="5"/>
        <v>0</v>
      </c>
      <c r="AM45" s="6">
        <f t="shared" si="6"/>
        <v>3</v>
      </c>
      <c r="AN45" s="6">
        <f>AM45+'Februar 24'!AL45</f>
        <v>11</v>
      </c>
    </row>
    <row r="46" spans="1:41">
      <c r="A46" s="70" t="s">
        <v>94</v>
      </c>
      <c r="B46" s="46"/>
      <c r="C46" s="290"/>
      <c r="D46" s="5" t="s">
        <v>8</v>
      </c>
      <c r="E46" s="20"/>
      <c r="F46" s="20"/>
      <c r="G46" s="20"/>
      <c r="H46" s="20"/>
      <c r="I46" s="20"/>
      <c r="J46" s="5"/>
      <c r="K46" s="5" t="s">
        <v>9</v>
      </c>
      <c r="L46" s="20"/>
      <c r="M46" s="20"/>
      <c r="N46" s="20"/>
      <c r="O46" s="20"/>
      <c r="P46" s="20"/>
      <c r="Q46" s="5" t="s">
        <v>9</v>
      </c>
      <c r="R46" s="5"/>
      <c r="S46" s="20"/>
      <c r="T46" s="20"/>
      <c r="U46" s="20"/>
      <c r="V46" s="20"/>
      <c r="W46" s="20"/>
      <c r="X46" s="5"/>
      <c r="Y46" s="5"/>
      <c r="Z46" s="20"/>
      <c r="AA46" s="20"/>
      <c r="AB46" s="20" t="s">
        <v>80</v>
      </c>
      <c r="AC46" s="5" t="s">
        <v>80</v>
      </c>
      <c r="AD46" s="5" t="s">
        <v>80</v>
      </c>
      <c r="AE46" s="5" t="s">
        <v>80</v>
      </c>
      <c r="AF46" s="64" t="s">
        <v>80</v>
      </c>
      <c r="AG46" s="25">
        <f t="shared" si="1"/>
        <v>1</v>
      </c>
      <c r="AH46" s="35">
        <f t="shared" si="2"/>
        <v>0</v>
      </c>
      <c r="AI46" s="35">
        <f t="shared" si="3"/>
        <v>0</v>
      </c>
      <c r="AJ46" s="35">
        <f t="shared" si="4"/>
        <v>0</v>
      </c>
      <c r="AK46" s="35">
        <f t="shared" si="7"/>
        <v>2</v>
      </c>
      <c r="AL46" s="7">
        <f t="shared" si="5"/>
        <v>0</v>
      </c>
      <c r="AM46" s="6">
        <f t="shared" si="6"/>
        <v>3</v>
      </c>
      <c r="AN46" s="6">
        <f>AM46+'Februar 24'!AL46</f>
        <v>10</v>
      </c>
      <c r="AO46" t="s">
        <v>100</v>
      </c>
    </row>
    <row r="47" spans="1:41">
      <c r="A47" s="70" t="s">
        <v>45</v>
      </c>
      <c r="B47" s="46"/>
      <c r="C47" s="290"/>
      <c r="D47" s="5" t="s">
        <v>8</v>
      </c>
      <c r="E47" s="20"/>
      <c r="F47" s="20"/>
      <c r="G47" s="20"/>
      <c r="H47" s="20"/>
      <c r="I47" s="20"/>
      <c r="J47" s="5"/>
      <c r="K47" s="5" t="s">
        <v>8</v>
      </c>
      <c r="L47" s="20"/>
      <c r="M47" s="20"/>
      <c r="N47" s="20"/>
      <c r="O47" s="20"/>
      <c r="P47" s="20"/>
      <c r="Q47" s="5" t="s">
        <v>80</v>
      </c>
      <c r="R47" s="5" t="s">
        <v>80</v>
      </c>
      <c r="S47" s="20"/>
      <c r="T47" s="20"/>
      <c r="U47" s="20"/>
      <c r="V47" s="20"/>
      <c r="W47" s="20"/>
      <c r="X47" s="5" t="s">
        <v>80</v>
      </c>
      <c r="Y47" s="5" t="s">
        <v>80</v>
      </c>
      <c r="Z47" s="20" t="s">
        <v>80</v>
      </c>
      <c r="AA47" s="20" t="s">
        <v>80</v>
      </c>
      <c r="AB47" s="20" t="s">
        <v>80</v>
      </c>
      <c r="AC47" s="5" t="s">
        <v>80</v>
      </c>
      <c r="AD47" s="5" t="s">
        <v>80</v>
      </c>
      <c r="AE47" s="5"/>
      <c r="AF47" s="64" t="s">
        <v>9</v>
      </c>
      <c r="AG47" s="25">
        <f t="shared" si="1"/>
        <v>2</v>
      </c>
      <c r="AH47" s="35">
        <f t="shared" si="2"/>
        <v>0</v>
      </c>
      <c r="AI47" s="35">
        <f t="shared" si="3"/>
        <v>0</v>
      </c>
      <c r="AJ47" s="35">
        <f t="shared" si="4"/>
        <v>0</v>
      </c>
      <c r="AK47" s="35">
        <f t="shared" si="7"/>
        <v>1</v>
      </c>
      <c r="AL47" s="7">
        <f t="shared" si="5"/>
        <v>0</v>
      </c>
      <c r="AM47" s="6">
        <f t="shared" si="6"/>
        <v>3</v>
      </c>
      <c r="AN47" s="6">
        <f>AM47+'Februar 24'!AL47</f>
        <v>10</v>
      </c>
    </row>
    <row r="48" spans="1:41">
      <c r="A48" s="70" t="s">
        <v>95</v>
      </c>
      <c r="B48" s="46"/>
      <c r="C48" s="290"/>
      <c r="D48" s="5" t="s">
        <v>8</v>
      </c>
      <c r="E48" s="20"/>
      <c r="F48" s="20"/>
      <c r="G48" s="20"/>
      <c r="H48" s="20"/>
      <c r="I48" s="20"/>
      <c r="J48" s="5"/>
      <c r="K48" s="5" t="s">
        <v>8</v>
      </c>
      <c r="L48" s="20"/>
      <c r="M48" s="20"/>
      <c r="N48" s="20"/>
      <c r="O48" s="20"/>
      <c r="P48" s="20"/>
      <c r="Q48" s="5" t="s">
        <v>80</v>
      </c>
      <c r="R48" s="5" t="s">
        <v>80</v>
      </c>
      <c r="S48" s="20"/>
      <c r="T48" s="20"/>
      <c r="U48" s="20"/>
      <c r="V48" s="20"/>
      <c r="W48" s="20"/>
      <c r="X48" s="5" t="s">
        <v>80</v>
      </c>
      <c r="Y48" s="5" t="s">
        <v>80</v>
      </c>
      <c r="Z48" s="20" t="s">
        <v>80</v>
      </c>
      <c r="AA48" s="20" t="s">
        <v>80</v>
      </c>
      <c r="AB48" s="20" t="s">
        <v>80</v>
      </c>
      <c r="AC48" s="5" t="s">
        <v>80</v>
      </c>
      <c r="AD48" s="5" t="s">
        <v>80</v>
      </c>
      <c r="AE48" s="5"/>
      <c r="AF48" s="64" t="s">
        <v>9</v>
      </c>
      <c r="AG48" s="25">
        <f t="shared" si="1"/>
        <v>2</v>
      </c>
      <c r="AH48" s="35">
        <f t="shared" si="2"/>
        <v>0</v>
      </c>
      <c r="AI48" s="35">
        <f t="shared" si="3"/>
        <v>0</v>
      </c>
      <c r="AJ48" s="35">
        <f t="shared" si="4"/>
        <v>0</v>
      </c>
      <c r="AK48" s="35">
        <f t="shared" si="7"/>
        <v>1</v>
      </c>
      <c r="AL48" s="7">
        <f t="shared" si="5"/>
        <v>0</v>
      </c>
      <c r="AM48" s="6">
        <f t="shared" si="6"/>
        <v>3</v>
      </c>
      <c r="AN48" s="6">
        <f>AM48+'Februar 24'!AL48</f>
        <v>9</v>
      </c>
    </row>
    <row r="49" spans="1:41">
      <c r="A49" s="70" t="s">
        <v>61</v>
      </c>
      <c r="B49" s="46"/>
      <c r="C49" s="290"/>
      <c r="D49" s="103" t="s">
        <v>9</v>
      </c>
      <c r="E49" s="20"/>
      <c r="F49" s="20"/>
      <c r="G49" s="20"/>
      <c r="H49" s="20"/>
      <c r="I49" s="20"/>
      <c r="J49" s="5"/>
      <c r="K49" s="5" t="s">
        <v>80</v>
      </c>
      <c r="L49" s="20"/>
      <c r="M49" s="20"/>
      <c r="N49" s="20"/>
      <c r="O49" s="20"/>
      <c r="P49" s="20"/>
      <c r="Q49" s="5"/>
      <c r="R49" s="5" t="s">
        <v>80</v>
      </c>
      <c r="S49" s="20"/>
      <c r="T49" s="20"/>
      <c r="U49" s="20"/>
      <c r="V49" s="20"/>
      <c r="W49" s="20"/>
      <c r="X49" s="5"/>
      <c r="Y49" s="5"/>
      <c r="Z49" s="20"/>
      <c r="AA49" s="20"/>
      <c r="AB49" s="20"/>
      <c r="AC49" s="5" t="s">
        <v>24</v>
      </c>
      <c r="AD49" s="5"/>
      <c r="AE49" s="5" t="s">
        <v>22</v>
      </c>
      <c r="AF49" s="64" t="s">
        <v>80</v>
      </c>
      <c r="AG49" s="25">
        <f t="shared" si="1"/>
        <v>0</v>
      </c>
      <c r="AH49" s="35">
        <f t="shared" si="2"/>
        <v>0</v>
      </c>
      <c r="AI49" s="35">
        <f t="shared" si="3"/>
        <v>0</v>
      </c>
      <c r="AJ49" s="35">
        <f t="shared" si="4"/>
        <v>1</v>
      </c>
      <c r="AK49" s="35">
        <f t="shared" si="7"/>
        <v>1</v>
      </c>
      <c r="AL49" s="7">
        <f t="shared" si="5"/>
        <v>1</v>
      </c>
      <c r="AM49" s="6">
        <f t="shared" si="6"/>
        <v>3</v>
      </c>
      <c r="AN49" s="6">
        <f>AM49+'Februar 24'!AL49</f>
        <v>11</v>
      </c>
    </row>
    <row r="50" spans="1:41">
      <c r="A50" s="70" t="s">
        <v>43</v>
      </c>
      <c r="B50" s="46"/>
      <c r="C50" s="290"/>
      <c r="D50" s="103" t="s">
        <v>9</v>
      </c>
      <c r="E50" s="20"/>
      <c r="F50" s="20"/>
      <c r="G50" s="20"/>
      <c r="H50" s="20"/>
      <c r="I50" s="20"/>
      <c r="J50" s="5" t="s">
        <v>80</v>
      </c>
      <c r="K50" s="5" t="s">
        <v>80</v>
      </c>
      <c r="L50" s="20"/>
      <c r="M50" s="20"/>
      <c r="N50" s="20"/>
      <c r="O50" s="20"/>
      <c r="P50" s="20"/>
      <c r="Q50" s="5"/>
      <c r="R50" s="298">
        <v>0.4375</v>
      </c>
      <c r="S50" s="20"/>
      <c r="T50" s="20"/>
      <c r="U50" s="20"/>
      <c r="V50" s="20"/>
      <c r="W50" s="20"/>
      <c r="X50" s="5"/>
      <c r="Y50" s="5" t="s">
        <v>9</v>
      </c>
      <c r="Z50" s="20"/>
      <c r="AA50" s="20"/>
      <c r="AB50" s="20"/>
      <c r="AC50" s="5" t="s">
        <v>80</v>
      </c>
      <c r="AD50" s="5" t="s">
        <v>80</v>
      </c>
      <c r="AE50" s="5" t="s">
        <v>80</v>
      </c>
      <c r="AF50" s="64" t="s">
        <v>80</v>
      </c>
      <c r="AG50" s="25">
        <f t="shared" si="1"/>
        <v>0</v>
      </c>
      <c r="AH50" s="35">
        <f t="shared" si="2"/>
        <v>1</v>
      </c>
      <c r="AI50" s="35">
        <f t="shared" si="3"/>
        <v>0</v>
      </c>
      <c r="AJ50" s="35">
        <f t="shared" si="4"/>
        <v>0</v>
      </c>
      <c r="AK50" s="35">
        <f t="shared" si="7"/>
        <v>2</v>
      </c>
      <c r="AL50" s="7">
        <f t="shared" si="5"/>
        <v>0</v>
      </c>
      <c r="AM50" s="6">
        <f t="shared" si="6"/>
        <v>3</v>
      </c>
      <c r="AN50" s="6">
        <f>AM50+'Februar 24'!AL50</f>
        <v>11</v>
      </c>
      <c r="AO50" t="s">
        <v>100</v>
      </c>
    </row>
    <row r="51" spans="1:41">
      <c r="A51" s="70" t="s">
        <v>79</v>
      </c>
      <c r="B51" s="46"/>
      <c r="C51" s="290" t="s">
        <v>80</v>
      </c>
      <c r="D51" s="103" t="s">
        <v>9</v>
      </c>
      <c r="E51" s="20"/>
      <c r="F51" s="20"/>
      <c r="G51" s="20"/>
      <c r="H51" s="20"/>
      <c r="I51" s="20"/>
      <c r="J51" s="5"/>
      <c r="K51" s="5"/>
      <c r="L51" s="20"/>
      <c r="M51" s="20"/>
      <c r="N51" s="20"/>
      <c r="O51" s="20"/>
      <c r="P51" s="20"/>
      <c r="Q51" s="5" t="s">
        <v>80</v>
      </c>
      <c r="R51" s="5" t="s">
        <v>80</v>
      </c>
      <c r="S51" s="20"/>
      <c r="T51" s="20"/>
      <c r="U51" s="20"/>
      <c r="V51" s="20"/>
      <c r="W51" s="20"/>
      <c r="X51" s="5"/>
      <c r="Y51" s="5"/>
      <c r="Z51" s="20"/>
      <c r="AA51" s="20"/>
      <c r="AB51" s="20"/>
      <c r="AC51" s="5" t="s">
        <v>22</v>
      </c>
      <c r="AD51" s="5"/>
      <c r="AE51" s="5"/>
      <c r="AF51" s="300">
        <v>0.4375</v>
      </c>
      <c r="AG51" s="25">
        <f t="shared" si="1"/>
        <v>0</v>
      </c>
      <c r="AH51" s="35">
        <f t="shared" si="2"/>
        <v>1</v>
      </c>
      <c r="AI51" s="35">
        <f t="shared" si="3"/>
        <v>0</v>
      </c>
      <c r="AJ51" s="35">
        <f t="shared" si="4"/>
        <v>1</v>
      </c>
      <c r="AK51" s="35">
        <f t="shared" si="7"/>
        <v>1</v>
      </c>
      <c r="AL51" s="7">
        <f t="shared" si="5"/>
        <v>0</v>
      </c>
      <c r="AM51" s="6">
        <f t="shared" si="6"/>
        <v>3</v>
      </c>
      <c r="AN51" s="6">
        <f>AM51+'Februar 24'!AL51</f>
        <v>11</v>
      </c>
    </row>
    <row r="52" spans="1:41">
      <c r="A52" s="70" t="s">
        <v>89</v>
      </c>
      <c r="B52" s="46"/>
      <c r="C52" s="290"/>
      <c r="D52" s="5" t="s">
        <v>80</v>
      </c>
      <c r="E52" s="20"/>
      <c r="F52" s="20"/>
      <c r="G52" s="20"/>
      <c r="H52" s="20"/>
      <c r="I52" s="20"/>
      <c r="J52" s="5" t="s">
        <v>80</v>
      </c>
      <c r="K52" s="298">
        <v>0.4375</v>
      </c>
      <c r="L52" s="20"/>
      <c r="M52" s="20"/>
      <c r="N52" s="20"/>
      <c r="O52" s="20"/>
      <c r="P52" s="20"/>
      <c r="Q52" s="5"/>
      <c r="R52" s="5"/>
      <c r="S52" s="20"/>
      <c r="T52" s="20"/>
      <c r="U52" s="20"/>
      <c r="V52" s="20"/>
      <c r="W52" s="20"/>
      <c r="X52" s="5"/>
      <c r="Y52" s="5" t="s">
        <v>9</v>
      </c>
      <c r="Z52" s="20"/>
      <c r="AA52" s="20"/>
      <c r="AB52" s="20"/>
      <c r="AC52" s="5"/>
      <c r="AD52" s="5" t="s">
        <v>22</v>
      </c>
      <c r="AE52" s="5"/>
      <c r="AF52" s="64"/>
      <c r="AG52" s="25">
        <f t="shared" si="1"/>
        <v>0</v>
      </c>
      <c r="AH52" s="35">
        <f t="shared" si="2"/>
        <v>1</v>
      </c>
      <c r="AI52" s="35">
        <f t="shared" si="3"/>
        <v>0</v>
      </c>
      <c r="AJ52" s="35">
        <f t="shared" si="4"/>
        <v>1</v>
      </c>
      <c r="AK52" s="35">
        <f t="shared" si="7"/>
        <v>1</v>
      </c>
      <c r="AL52" s="7">
        <f t="shared" si="5"/>
        <v>0</v>
      </c>
      <c r="AM52" s="6">
        <f t="shared" si="6"/>
        <v>3</v>
      </c>
      <c r="AN52" s="6">
        <f>AM52+'Februar 24'!AL52</f>
        <v>10</v>
      </c>
    </row>
    <row r="53" spans="1:41">
      <c r="A53" s="70" t="s">
        <v>66</v>
      </c>
      <c r="B53" s="46"/>
      <c r="C53" s="290" t="s">
        <v>80</v>
      </c>
      <c r="D53" s="5" t="s">
        <v>80</v>
      </c>
      <c r="E53" s="20"/>
      <c r="F53" s="20"/>
      <c r="G53" s="20"/>
      <c r="H53" s="20"/>
      <c r="I53" s="20"/>
      <c r="J53" s="5"/>
      <c r="K53" s="5" t="s">
        <v>8</v>
      </c>
      <c r="L53" s="20"/>
      <c r="M53" s="20"/>
      <c r="N53" s="20"/>
      <c r="O53" s="20"/>
      <c r="P53" s="20"/>
      <c r="Q53" s="5"/>
      <c r="R53" s="5" t="s">
        <v>80</v>
      </c>
      <c r="S53" s="20"/>
      <c r="T53" s="20"/>
      <c r="U53" s="20"/>
      <c r="V53" s="20"/>
      <c r="W53" s="20"/>
      <c r="X53" s="5"/>
      <c r="Y53" s="5"/>
      <c r="Z53" s="20"/>
      <c r="AA53" s="20"/>
      <c r="AB53" s="20"/>
      <c r="AC53" s="5"/>
      <c r="AD53" s="5" t="s">
        <v>22</v>
      </c>
      <c r="AE53" s="5" t="s">
        <v>22</v>
      </c>
      <c r="AF53" s="64" t="s">
        <v>80</v>
      </c>
      <c r="AG53" s="25">
        <f t="shared" si="1"/>
        <v>1</v>
      </c>
      <c r="AH53" s="35">
        <f t="shared" si="2"/>
        <v>0</v>
      </c>
      <c r="AI53" s="35">
        <f t="shared" si="3"/>
        <v>0</v>
      </c>
      <c r="AJ53" s="35">
        <f t="shared" si="4"/>
        <v>2</v>
      </c>
      <c r="AK53" s="35">
        <f t="shared" si="7"/>
        <v>0</v>
      </c>
      <c r="AL53" s="7">
        <f t="shared" si="5"/>
        <v>0</v>
      </c>
      <c r="AM53" s="6">
        <f t="shared" si="6"/>
        <v>3</v>
      </c>
      <c r="AN53" s="6">
        <f>AM53+'Februar 24'!AL53</f>
        <v>11</v>
      </c>
    </row>
    <row r="54" spans="1:41">
      <c r="A54" s="70" t="s">
        <v>62</v>
      </c>
      <c r="B54" s="46"/>
      <c r="C54" s="290"/>
      <c r="D54" s="5" t="s">
        <v>8</v>
      </c>
      <c r="E54" s="20"/>
      <c r="F54" s="20"/>
      <c r="G54" s="20"/>
      <c r="H54" s="20"/>
      <c r="I54" s="20"/>
      <c r="J54" s="5"/>
      <c r="K54" s="5"/>
      <c r="L54" s="20"/>
      <c r="M54" s="20"/>
      <c r="N54" s="20"/>
      <c r="O54" s="20"/>
      <c r="P54" s="20"/>
      <c r="Q54" s="5"/>
      <c r="R54" s="298">
        <v>0.4375</v>
      </c>
      <c r="S54" s="20"/>
      <c r="T54" s="20"/>
      <c r="U54" s="20"/>
      <c r="V54" s="20"/>
      <c r="W54" s="20"/>
      <c r="X54" s="5"/>
      <c r="Y54" s="5"/>
      <c r="Z54" s="20"/>
      <c r="AA54" s="20"/>
      <c r="AB54" s="20"/>
      <c r="AC54" s="5"/>
      <c r="AD54" s="5" t="s">
        <v>22</v>
      </c>
      <c r="AE54" s="5"/>
      <c r="AF54" s="64"/>
      <c r="AG54" s="25">
        <f t="shared" si="1"/>
        <v>1</v>
      </c>
      <c r="AH54" s="35">
        <f t="shared" si="2"/>
        <v>1</v>
      </c>
      <c r="AI54" s="35">
        <f t="shared" si="3"/>
        <v>0</v>
      </c>
      <c r="AJ54" s="35">
        <f t="shared" si="4"/>
        <v>1</v>
      </c>
      <c r="AK54" s="35">
        <f t="shared" si="7"/>
        <v>0</v>
      </c>
      <c r="AL54" s="7">
        <f t="shared" si="5"/>
        <v>0</v>
      </c>
      <c r="AM54" s="6">
        <f t="shared" si="6"/>
        <v>3</v>
      </c>
      <c r="AN54" s="6">
        <f>AM54+'Februar 24'!AL54</f>
        <v>11</v>
      </c>
    </row>
    <row r="55" spans="1:41" ht="16" thickBot="1">
      <c r="A55" s="177" t="s">
        <v>73</v>
      </c>
      <c r="B55" s="270"/>
      <c r="C55" s="303" t="s">
        <v>80</v>
      </c>
      <c r="D55" s="184" t="s">
        <v>80</v>
      </c>
      <c r="E55" s="183"/>
      <c r="F55" s="183"/>
      <c r="G55" s="183"/>
      <c r="H55" s="183"/>
      <c r="I55" s="183"/>
      <c r="J55" s="184"/>
      <c r="K55" s="184" t="s">
        <v>80</v>
      </c>
      <c r="L55" s="183"/>
      <c r="M55" s="183"/>
      <c r="N55" s="183"/>
      <c r="O55" s="183"/>
      <c r="P55" s="183"/>
      <c r="Q55" s="184" t="s">
        <v>9</v>
      </c>
      <c r="R55" s="184" t="s">
        <v>80</v>
      </c>
      <c r="S55" s="183"/>
      <c r="T55" s="183"/>
      <c r="U55" s="183"/>
      <c r="V55" s="183"/>
      <c r="W55" s="183"/>
      <c r="X55" s="184"/>
      <c r="Y55" s="184"/>
      <c r="Z55" s="183"/>
      <c r="AA55" s="183"/>
      <c r="AB55" s="183"/>
      <c r="AC55" s="184" t="s">
        <v>22</v>
      </c>
      <c r="AD55" s="184"/>
      <c r="AE55" s="184" t="s">
        <v>22</v>
      </c>
      <c r="AF55" s="304" t="s">
        <v>80</v>
      </c>
      <c r="AG55" s="66">
        <f t="shared" si="1"/>
        <v>0</v>
      </c>
      <c r="AH55" s="32">
        <f t="shared" si="2"/>
        <v>0</v>
      </c>
      <c r="AI55" s="32">
        <f t="shared" si="3"/>
        <v>0</v>
      </c>
      <c r="AJ55" s="32">
        <f t="shared" si="4"/>
        <v>2</v>
      </c>
      <c r="AK55" s="32">
        <f t="shared" si="7"/>
        <v>1</v>
      </c>
      <c r="AL55" s="8">
        <f t="shared" si="5"/>
        <v>0</v>
      </c>
      <c r="AM55" s="65">
        <f t="shared" si="6"/>
        <v>3</v>
      </c>
      <c r="AN55" s="65">
        <f>AM55+'Februar 24'!AL55</f>
        <v>11</v>
      </c>
    </row>
    <row r="56" spans="1:41">
      <c r="A56" s="74" t="s">
        <v>8</v>
      </c>
      <c r="B56" s="105"/>
      <c r="C56" s="294"/>
      <c r="D56" s="4">
        <f>COUNTIFS(D3:D55,"9.00")</f>
        <v>7</v>
      </c>
      <c r="E56" s="22"/>
      <c r="F56" s="22"/>
      <c r="G56" s="22"/>
      <c r="H56" s="22"/>
      <c r="I56" s="22"/>
      <c r="J56" s="4"/>
      <c r="K56" s="4">
        <f>COUNTIFS(K3:K55,"9.00")</f>
        <v>14</v>
      </c>
      <c r="L56" s="22"/>
      <c r="M56" s="22"/>
      <c r="N56" s="22"/>
      <c r="O56" s="22"/>
      <c r="P56" s="22"/>
      <c r="Q56" s="4"/>
      <c r="R56" s="4">
        <f>COUNTIFS(R3:R55,"9.00")</f>
        <v>7</v>
      </c>
      <c r="S56" s="22"/>
      <c r="T56" s="22"/>
      <c r="U56" s="22"/>
      <c r="V56" s="22"/>
      <c r="W56" s="22"/>
      <c r="X56" s="4"/>
      <c r="Y56" s="4">
        <f>COUNTIFS(Y3:Y55,"9.00")</f>
        <v>10</v>
      </c>
      <c r="Z56" s="22"/>
      <c r="AA56" s="22"/>
      <c r="AB56" s="22"/>
      <c r="AC56" s="4"/>
      <c r="AD56" s="4"/>
      <c r="AE56" s="4"/>
      <c r="AF56" s="295">
        <f>COUNTIFS(AF3:AF55,"9.00")</f>
        <v>6</v>
      </c>
    </row>
    <row r="57" spans="1:41">
      <c r="A57" s="274">
        <v>0.4375</v>
      </c>
      <c r="B57" s="15"/>
      <c r="C57" s="289"/>
      <c r="D57" s="296">
        <f>COUNTIFS(D3:D55,"10:30:00")</f>
        <v>2</v>
      </c>
      <c r="E57" s="140"/>
      <c r="F57" s="140"/>
      <c r="G57" s="140"/>
      <c r="H57" s="140"/>
      <c r="I57" s="140"/>
      <c r="J57" s="107"/>
      <c r="K57" s="296">
        <f>COUNTIFS(K3:K55,"10:30")</f>
        <v>2</v>
      </c>
      <c r="L57" s="140"/>
      <c r="M57" s="140"/>
      <c r="N57" s="140"/>
      <c r="O57" s="140"/>
      <c r="P57" s="140"/>
      <c r="Q57" s="107"/>
      <c r="R57" s="296">
        <f>COUNTIFS(R3:R55,"10:30")</f>
        <v>2</v>
      </c>
      <c r="S57" s="140"/>
      <c r="T57" s="140"/>
      <c r="U57" s="140"/>
      <c r="V57" s="140"/>
      <c r="W57" s="140"/>
      <c r="X57" s="107"/>
      <c r="Y57" s="296">
        <f>COUNTIFS(Y3:Y55,"10:30")</f>
        <v>3</v>
      </c>
      <c r="Z57" s="140"/>
      <c r="AA57" s="140"/>
      <c r="AB57" s="140"/>
      <c r="AC57" s="107"/>
      <c r="AD57" s="107"/>
      <c r="AE57" s="143"/>
      <c r="AF57" s="297">
        <f>COUNTIFS(AF3:AF55,"10:30")</f>
        <v>2</v>
      </c>
    </row>
    <row r="58" spans="1:41">
      <c r="A58" s="74" t="s">
        <v>23</v>
      </c>
      <c r="B58" s="105"/>
      <c r="C58" s="289"/>
      <c r="D58" s="107"/>
      <c r="E58" s="140"/>
      <c r="F58" s="140"/>
      <c r="G58" s="140"/>
      <c r="H58" s="140"/>
      <c r="I58" s="140"/>
      <c r="J58" s="107"/>
      <c r="K58" s="107"/>
      <c r="L58" s="140"/>
      <c r="M58" s="140"/>
      <c r="N58" s="140"/>
      <c r="O58" s="140"/>
      <c r="P58" s="140"/>
      <c r="Q58" s="107"/>
      <c r="R58" s="107"/>
      <c r="S58" s="140"/>
      <c r="T58" s="140"/>
      <c r="U58" s="140"/>
      <c r="V58" s="140"/>
      <c r="W58" s="140"/>
      <c r="X58" s="107"/>
      <c r="Y58" s="107"/>
      <c r="Z58" s="140"/>
      <c r="AA58" s="140"/>
      <c r="AB58" s="140"/>
      <c r="AC58" s="107"/>
      <c r="AD58" s="107">
        <f>COUNTIFS(AD3:AD55,"15.00")</f>
        <v>6</v>
      </c>
      <c r="AE58" s="143"/>
      <c r="AF58" s="291"/>
    </row>
    <row r="59" spans="1:41">
      <c r="A59" s="74" t="s">
        <v>22</v>
      </c>
      <c r="B59" s="15"/>
      <c r="C59" s="290"/>
      <c r="D59" s="5"/>
      <c r="E59" s="20"/>
      <c r="F59" s="20"/>
      <c r="G59" s="20"/>
      <c r="H59" s="20"/>
      <c r="I59" s="20"/>
      <c r="J59" s="5"/>
      <c r="K59" s="5"/>
      <c r="L59" s="20"/>
      <c r="M59" s="20"/>
      <c r="N59" s="20"/>
      <c r="O59" s="20"/>
      <c r="P59" s="20"/>
      <c r="Q59" s="5"/>
      <c r="R59" s="5"/>
      <c r="S59" s="20"/>
      <c r="T59" s="20"/>
      <c r="U59" s="20"/>
      <c r="V59" s="20"/>
      <c r="W59" s="20"/>
      <c r="X59" s="5"/>
      <c r="Y59" s="5"/>
      <c r="Z59" s="20"/>
      <c r="AA59" s="20"/>
      <c r="AB59" s="20"/>
      <c r="AC59" s="5">
        <f>COUNTIFS(AC3:AC55,"17.00")</f>
        <v>8</v>
      </c>
      <c r="AD59" s="5">
        <f>COUNTIFS(AD3:AD55,"17.00")</f>
        <v>8</v>
      </c>
      <c r="AE59" s="64">
        <f>COUNTIFS(AE3:AE55,"17.00")</f>
        <v>7</v>
      </c>
      <c r="AF59" s="85"/>
    </row>
    <row r="60" spans="1:41">
      <c r="A60" s="74" t="s">
        <v>9</v>
      </c>
      <c r="B60" s="105"/>
      <c r="C60" s="107">
        <f>COUNTIFS(C3:C55,"18.00")</f>
        <v>7</v>
      </c>
      <c r="D60" s="107">
        <f>COUNTIFS(D3:D55,"18.00")</f>
        <v>8</v>
      </c>
      <c r="E60" s="140"/>
      <c r="F60" s="140"/>
      <c r="G60" s="140"/>
      <c r="H60" s="140"/>
      <c r="I60" s="140"/>
      <c r="J60" s="107">
        <f>COUNTIFS(J3:J55,"18.00")</f>
        <v>4</v>
      </c>
      <c r="K60" s="107">
        <f>COUNTIFS(K3:K55,"18.00")</f>
        <v>5</v>
      </c>
      <c r="L60" s="140"/>
      <c r="M60" s="140"/>
      <c r="N60" s="140"/>
      <c r="O60" s="140"/>
      <c r="P60" s="140"/>
      <c r="Q60" s="107">
        <f>COUNTIFS(Q3:Q55,"18.00")</f>
        <v>6</v>
      </c>
      <c r="R60" s="107">
        <f>COUNTIFS(R3:R55,"18.00")</f>
        <v>6</v>
      </c>
      <c r="S60" s="140"/>
      <c r="T60" s="140"/>
      <c r="U60" s="140"/>
      <c r="V60" s="140"/>
      <c r="W60" s="140"/>
      <c r="X60" s="107">
        <f>COUNTIFS(X3:X55,"18.00")</f>
        <v>8</v>
      </c>
      <c r="Y60" s="107">
        <f>COUNTIFS(Y3:Y55,"18.00")</f>
        <v>6</v>
      </c>
      <c r="Z60" s="140"/>
      <c r="AA60" s="140"/>
      <c r="AB60" s="140"/>
      <c r="AC60" s="107"/>
      <c r="AD60" s="107"/>
      <c r="AE60" s="107"/>
      <c r="AF60" s="291">
        <f>COUNTIFS(AF3:AF55,"18.00")</f>
        <v>6</v>
      </c>
    </row>
    <row r="61" spans="1:41" ht="16" thickBot="1">
      <c r="A61" s="74" t="s">
        <v>24</v>
      </c>
      <c r="B61" s="292"/>
      <c r="C61" s="53"/>
      <c r="D61" s="53"/>
      <c r="E61" s="95"/>
      <c r="F61" s="95"/>
      <c r="G61" s="95"/>
      <c r="H61" s="95"/>
      <c r="I61" s="95"/>
      <c r="J61" s="53"/>
      <c r="K61" s="53"/>
      <c r="L61" s="95"/>
      <c r="M61" s="95"/>
      <c r="N61" s="95"/>
      <c r="O61" s="95"/>
      <c r="P61" s="95"/>
      <c r="Q61" s="53"/>
      <c r="R61" s="53"/>
      <c r="S61" s="95"/>
      <c r="T61" s="95"/>
      <c r="U61" s="95"/>
      <c r="V61" s="95"/>
      <c r="W61" s="95"/>
      <c r="X61" s="53"/>
      <c r="Y61" s="53"/>
      <c r="Z61" s="95"/>
      <c r="AA61" s="95"/>
      <c r="AB61" s="95"/>
      <c r="AC61" s="53">
        <f>COUNTIFS(AC3:AC55,"20.00")</f>
        <v>7</v>
      </c>
      <c r="AD61" s="53"/>
      <c r="AE61" s="53">
        <f>COUNTIFS(AE3:AE55,"20.00")</f>
        <v>12</v>
      </c>
      <c r="AF61" s="293"/>
    </row>
    <row r="62" spans="1:41">
      <c r="A62" s="138" t="s">
        <v>99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</row>
    <row r="64" spans="1:41">
      <c r="A64" s="301" t="s">
        <v>102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</row>
    <row r="65" spans="1:13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</row>
    <row r="66" spans="1:13">
      <c r="A66" s="302" t="s">
        <v>103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</row>
    <row r="67" spans="1:13">
      <c r="A67" s="302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9"/>
  <sheetViews>
    <sheetView zoomScale="120" zoomScaleNormal="120" workbookViewId="0">
      <pane ySplit="2" topLeftCell="A34" activePane="bottomLeft" state="frozen"/>
      <selection activeCell="A4" activeCellId="2" sqref="A21:XFD21 A18:XFD18 A4:XFD4"/>
      <selection pane="bottomLeft" activeCell="AF11" sqref="AF11"/>
    </sheetView>
  </sheetViews>
  <sheetFormatPr baseColWidth="10" defaultRowHeight="15"/>
  <cols>
    <col min="1" max="1" width="23.6640625" bestFit="1" customWidth="1"/>
    <col min="2" max="31" width="3.6640625" customWidth="1"/>
    <col min="32" max="34" width="4.6640625" customWidth="1"/>
  </cols>
  <sheetData>
    <row r="1" spans="1:36" ht="16" thickBot="1">
      <c r="A1" s="346" t="s">
        <v>36</v>
      </c>
      <c r="B1" s="36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" t="s">
        <v>6</v>
      </c>
      <c r="H1" s="2" t="s">
        <v>7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2" t="s">
        <v>6</v>
      </c>
      <c r="O1" s="2" t="s">
        <v>7</v>
      </c>
      <c r="P1" s="14" t="s">
        <v>1</v>
      </c>
      <c r="Q1" s="14" t="s">
        <v>2</v>
      </c>
      <c r="R1" s="14" t="s">
        <v>3</v>
      </c>
      <c r="S1" s="14" t="s">
        <v>4</v>
      </c>
      <c r="T1" s="14" t="s">
        <v>5</v>
      </c>
      <c r="U1" s="2" t="s">
        <v>6</v>
      </c>
      <c r="V1" s="2" t="s">
        <v>7</v>
      </c>
      <c r="W1" s="14" t="s">
        <v>1</v>
      </c>
      <c r="X1" s="14" t="s">
        <v>2</v>
      </c>
      <c r="Y1" s="14" t="s">
        <v>3</v>
      </c>
      <c r="Z1" s="14" t="s">
        <v>4</v>
      </c>
      <c r="AA1" s="14" t="s">
        <v>5</v>
      </c>
      <c r="AB1" s="2" t="s">
        <v>6</v>
      </c>
      <c r="AC1" s="2" t="s">
        <v>7</v>
      </c>
      <c r="AD1" s="14" t="s">
        <v>1</v>
      </c>
      <c r="AE1" s="60" t="s">
        <v>2</v>
      </c>
    </row>
    <row r="2" spans="1:36" ht="16" thickBot="1">
      <c r="A2" s="349"/>
      <c r="B2" s="170">
        <v>1</v>
      </c>
      <c r="C2" s="72">
        <v>2</v>
      </c>
      <c r="D2" s="72">
        <v>3</v>
      </c>
      <c r="E2" s="72">
        <v>4</v>
      </c>
      <c r="F2" s="72">
        <v>5</v>
      </c>
      <c r="G2" s="3">
        <v>6</v>
      </c>
      <c r="H2" s="3">
        <v>7</v>
      </c>
      <c r="I2" s="72">
        <v>8</v>
      </c>
      <c r="J2" s="72">
        <v>9</v>
      </c>
      <c r="K2" s="72">
        <v>10</v>
      </c>
      <c r="L2" s="72">
        <v>11</v>
      </c>
      <c r="M2" s="72">
        <v>12</v>
      </c>
      <c r="N2" s="3">
        <v>13</v>
      </c>
      <c r="O2" s="3">
        <v>14</v>
      </c>
      <c r="P2" s="72">
        <v>15</v>
      </c>
      <c r="Q2" s="72">
        <v>16</v>
      </c>
      <c r="R2" s="72">
        <v>17</v>
      </c>
      <c r="S2" s="72">
        <v>18</v>
      </c>
      <c r="T2" s="72">
        <v>19</v>
      </c>
      <c r="U2" s="3">
        <v>20</v>
      </c>
      <c r="V2" s="3">
        <v>21</v>
      </c>
      <c r="W2" s="72">
        <v>22</v>
      </c>
      <c r="X2" s="72">
        <v>23</v>
      </c>
      <c r="Y2" s="72">
        <v>24</v>
      </c>
      <c r="Z2" s="72">
        <v>25</v>
      </c>
      <c r="AA2" s="72">
        <v>26</v>
      </c>
      <c r="AB2" s="3">
        <v>27</v>
      </c>
      <c r="AC2" s="3">
        <v>28</v>
      </c>
      <c r="AD2" s="72">
        <v>29</v>
      </c>
      <c r="AE2" s="73">
        <v>30</v>
      </c>
      <c r="AF2" s="340">
        <v>0.375</v>
      </c>
      <c r="AG2" s="341">
        <v>0.4375</v>
      </c>
      <c r="AH2" s="342" t="s">
        <v>9</v>
      </c>
      <c r="AI2" s="45" t="s">
        <v>10</v>
      </c>
      <c r="AJ2" s="28" t="s">
        <v>13</v>
      </c>
    </row>
    <row r="3" spans="1:36">
      <c r="A3" s="96" t="s">
        <v>51</v>
      </c>
      <c r="B3" s="37" t="s">
        <v>97</v>
      </c>
      <c r="C3" s="18"/>
      <c r="D3" s="18"/>
      <c r="E3" s="18"/>
      <c r="F3" s="18"/>
      <c r="G3" s="4"/>
      <c r="H3" s="4"/>
      <c r="I3" s="18"/>
      <c r="J3" s="18"/>
      <c r="K3" s="18"/>
      <c r="L3" s="18"/>
      <c r="M3" s="18"/>
      <c r="N3" s="309"/>
      <c r="O3" s="309">
        <v>0.75</v>
      </c>
      <c r="P3" s="18"/>
      <c r="Q3" s="18"/>
      <c r="R3" s="18"/>
      <c r="S3" s="18"/>
      <c r="T3" s="18"/>
      <c r="U3" s="4"/>
      <c r="V3" s="309">
        <v>0.75</v>
      </c>
      <c r="W3" s="18"/>
      <c r="X3" s="18"/>
      <c r="Y3" s="18"/>
      <c r="Z3" s="18"/>
      <c r="AA3" s="22"/>
      <c r="AB3" s="4" t="s">
        <v>97</v>
      </c>
      <c r="AC3" s="309" t="s">
        <v>97</v>
      </c>
      <c r="AD3" s="18"/>
      <c r="AE3" s="80"/>
      <c r="AF3" s="23">
        <f>COUNTIFS(B3:AE3,"9:00")</f>
        <v>0</v>
      </c>
      <c r="AG3" s="31">
        <f>COUNTIFS(B3:AE3,"10:30")</f>
        <v>0</v>
      </c>
      <c r="AH3" s="24">
        <f>COUNTIFS(B3:AE3,"18:00")</f>
        <v>2</v>
      </c>
      <c r="AI3" s="67">
        <f>SUM(AF3:AH3)</f>
        <v>2</v>
      </c>
      <c r="AJ3" s="9">
        <f>AI3+'März 24'!AN3</f>
        <v>16</v>
      </c>
    </row>
    <row r="4" spans="1:36">
      <c r="A4" s="70" t="s">
        <v>52</v>
      </c>
      <c r="B4" s="38" t="s">
        <v>97</v>
      </c>
      <c r="C4" s="16"/>
      <c r="D4" s="16"/>
      <c r="E4" s="16"/>
      <c r="F4" s="16"/>
      <c r="G4" s="5"/>
      <c r="H4" s="5"/>
      <c r="I4" s="16"/>
      <c r="J4" s="16"/>
      <c r="K4" s="16"/>
      <c r="L4" s="16"/>
      <c r="M4" s="16"/>
      <c r="N4" s="103"/>
      <c r="O4" s="103">
        <v>0.75</v>
      </c>
      <c r="P4" s="16"/>
      <c r="Q4" s="16"/>
      <c r="R4" s="16"/>
      <c r="S4" s="16"/>
      <c r="T4" s="16"/>
      <c r="U4" s="5"/>
      <c r="V4" s="103">
        <v>0.75</v>
      </c>
      <c r="W4" s="16"/>
      <c r="X4" s="16"/>
      <c r="Y4" s="16"/>
      <c r="Z4" s="16"/>
      <c r="AA4" s="20"/>
      <c r="AB4" s="5" t="s">
        <v>97</v>
      </c>
      <c r="AC4" s="5" t="s">
        <v>97</v>
      </c>
      <c r="AD4" s="16"/>
      <c r="AE4" s="41"/>
      <c r="AF4" s="25">
        <f t="shared" ref="AF4:AF55" si="0">COUNTIFS(B4:AE4,"9:00")</f>
        <v>0</v>
      </c>
      <c r="AG4" s="35">
        <f t="shared" ref="AG4:AG55" si="1">COUNTIFS(B4:AE4,"10:30")</f>
        <v>0</v>
      </c>
      <c r="AH4" s="7">
        <f t="shared" ref="AH4:AH55" si="2">COUNTIFS(B4:AE4,"18:00")</f>
        <v>2</v>
      </c>
      <c r="AI4" s="68">
        <f t="shared" ref="AI4:AI55" si="3">SUM(AF4:AH4)</f>
        <v>2</v>
      </c>
      <c r="AJ4" s="6">
        <f>AI4+'März 24'!AN4</f>
        <v>16</v>
      </c>
    </row>
    <row r="5" spans="1:36">
      <c r="A5" s="70" t="s">
        <v>46</v>
      </c>
      <c r="B5" s="38" t="s">
        <v>80</v>
      </c>
      <c r="C5" s="16"/>
      <c r="D5" s="16"/>
      <c r="E5" s="16"/>
      <c r="F5" s="16"/>
      <c r="G5" s="103">
        <v>0.75</v>
      </c>
      <c r="H5" s="5"/>
      <c r="I5" s="16"/>
      <c r="J5" s="16"/>
      <c r="K5" s="16"/>
      <c r="L5" s="16"/>
      <c r="M5" s="16"/>
      <c r="N5" s="5"/>
      <c r="O5" s="5"/>
      <c r="P5" s="16"/>
      <c r="Q5" s="16"/>
      <c r="R5" s="16"/>
      <c r="S5" s="16"/>
      <c r="T5" s="16"/>
      <c r="U5" s="5"/>
      <c r="V5" s="103">
        <v>0.375</v>
      </c>
      <c r="W5" s="16"/>
      <c r="X5" s="16"/>
      <c r="Y5" s="16"/>
      <c r="Z5" s="16"/>
      <c r="AA5" s="16"/>
      <c r="AB5" s="5"/>
      <c r="AC5" s="5"/>
      <c r="AD5" s="16"/>
      <c r="AE5" s="41"/>
      <c r="AF5" s="25">
        <f t="shared" si="0"/>
        <v>1</v>
      </c>
      <c r="AG5" s="35">
        <f t="shared" si="1"/>
        <v>0</v>
      </c>
      <c r="AH5" s="7">
        <f t="shared" si="2"/>
        <v>1</v>
      </c>
      <c r="AI5" s="68">
        <f t="shared" si="3"/>
        <v>2</v>
      </c>
      <c r="AJ5" s="6">
        <f>AI5+'März 24'!AN5</f>
        <v>16</v>
      </c>
    </row>
    <row r="6" spans="1:36">
      <c r="A6" s="70" t="s">
        <v>41</v>
      </c>
      <c r="B6" s="38"/>
      <c r="C6" s="16"/>
      <c r="D6" s="16"/>
      <c r="E6" s="16"/>
      <c r="F6" s="16"/>
      <c r="G6" s="103">
        <v>0.75</v>
      </c>
      <c r="H6" s="5"/>
      <c r="I6" s="16"/>
      <c r="J6" s="16"/>
      <c r="K6" s="16"/>
      <c r="L6" s="16"/>
      <c r="M6" s="16"/>
      <c r="N6" s="5"/>
      <c r="O6" s="5"/>
      <c r="P6" s="16"/>
      <c r="Q6" s="16"/>
      <c r="R6" s="16"/>
      <c r="S6" s="16"/>
      <c r="T6" s="16"/>
      <c r="U6" s="5"/>
      <c r="V6" s="5"/>
      <c r="W6" s="16"/>
      <c r="X6" s="16"/>
      <c r="Y6" s="16"/>
      <c r="Z6" s="16"/>
      <c r="AA6" s="20"/>
      <c r="AB6" s="5"/>
      <c r="AC6" s="103">
        <v>0.375</v>
      </c>
      <c r="AD6" s="16"/>
      <c r="AE6" s="41"/>
      <c r="AF6" s="25">
        <f t="shared" si="0"/>
        <v>1</v>
      </c>
      <c r="AG6" s="35">
        <f t="shared" si="1"/>
        <v>0</v>
      </c>
      <c r="AH6" s="7">
        <f t="shared" si="2"/>
        <v>1</v>
      </c>
      <c r="AI6" s="68">
        <f t="shared" si="3"/>
        <v>2</v>
      </c>
      <c r="AJ6" s="6">
        <f>AI6+'März 24'!AN6</f>
        <v>15</v>
      </c>
    </row>
    <row r="7" spans="1:36">
      <c r="A7" s="71" t="s">
        <v>25</v>
      </c>
      <c r="B7" s="111"/>
      <c r="C7" s="16"/>
      <c r="D7" s="16"/>
      <c r="E7" s="16"/>
      <c r="F7" s="16"/>
      <c r="G7" s="5"/>
      <c r="H7" s="103">
        <v>0.375</v>
      </c>
      <c r="I7" s="16"/>
      <c r="J7" s="16"/>
      <c r="K7" s="16"/>
      <c r="L7" s="16"/>
      <c r="M7" s="16"/>
      <c r="N7" s="103">
        <v>0.75</v>
      </c>
      <c r="O7" s="5"/>
      <c r="P7" s="16"/>
      <c r="Q7" s="16"/>
      <c r="R7" s="16"/>
      <c r="S7" s="16"/>
      <c r="T7" s="16"/>
      <c r="U7" s="5"/>
      <c r="V7" s="5"/>
      <c r="W7" s="16"/>
      <c r="X7" s="16"/>
      <c r="Y7" s="16"/>
      <c r="Z7" s="16"/>
      <c r="AA7" s="20"/>
      <c r="AB7" s="5"/>
      <c r="AC7" s="5"/>
      <c r="AD7" s="16"/>
      <c r="AE7" s="41"/>
      <c r="AF7" s="25">
        <f t="shared" si="0"/>
        <v>1</v>
      </c>
      <c r="AG7" s="35">
        <f t="shared" si="1"/>
        <v>0</v>
      </c>
      <c r="AH7" s="7">
        <f t="shared" si="2"/>
        <v>1</v>
      </c>
      <c r="AI7" s="68">
        <f t="shared" si="3"/>
        <v>2</v>
      </c>
      <c r="AJ7" s="6">
        <f>AI7+'März 24'!AN7</f>
        <v>16</v>
      </c>
    </row>
    <row r="8" spans="1:36">
      <c r="A8" s="70" t="s">
        <v>101</v>
      </c>
      <c r="B8" s="38"/>
      <c r="C8" s="16"/>
      <c r="D8" s="16"/>
      <c r="E8" s="16"/>
      <c r="F8" s="16"/>
      <c r="G8" s="5"/>
      <c r="H8" s="103">
        <v>0.75</v>
      </c>
      <c r="I8" s="16"/>
      <c r="J8" s="16"/>
      <c r="K8" s="16"/>
      <c r="L8" s="16"/>
      <c r="M8" s="16"/>
      <c r="N8" s="5"/>
      <c r="O8" s="5"/>
      <c r="P8" s="16"/>
      <c r="Q8" s="16"/>
      <c r="R8" s="16"/>
      <c r="S8" s="16"/>
      <c r="T8" s="16"/>
      <c r="U8" s="5"/>
      <c r="V8" s="103">
        <v>0.375</v>
      </c>
      <c r="W8" s="16"/>
      <c r="X8" s="16"/>
      <c r="Y8" s="16"/>
      <c r="Z8" s="16"/>
      <c r="AA8" s="20"/>
      <c r="AB8" s="5"/>
      <c r="AC8" s="103"/>
      <c r="AD8" s="16"/>
      <c r="AE8" s="41"/>
      <c r="AF8" s="25">
        <f t="shared" si="0"/>
        <v>1</v>
      </c>
      <c r="AG8" s="35">
        <f t="shared" si="1"/>
        <v>0</v>
      </c>
      <c r="AH8" s="7">
        <f t="shared" si="2"/>
        <v>1</v>
      </c>
      <c r="AI8" s="68">
        <f t="shared" si="3"/>
        <v>2</v>
      </c>
      <c r="AJ8" s="6">
        <f>AI8+'März 24'!AN8</f>
        <v>16</v>
      </c>
    </row>
    <row r="9" spans="1:36">
      <c r="A9" s="70" t="s">
        <v>42</v>
      </c>
      <c r="B9" s="38"/>
      <c r="C9" s="16"/>
      <c r="D9" s="16"/>
      <c r="E9" s="16"/>
      <c r="F9" s="16"/>
      <c r="G9" s="5"/>
      <c r="H9" s="5"/>
      <c r="I9" s="16"/>
      <c r="J9" s="16"/>
      <c r="K9" s="16"/>
      <c r="L9" s="16"/>
      <c r="M9" s="16"/>
      <c r="N9" s="103">
        <v>0.75</v>
      </c>
      <c r="O9" s="5"/>
      <c r="P9" s="16"/>
      <c r="Q9" s="16"/>
      <c r="R9" s="16"/>
      <c r="S9" s="16"/>
      <c r="T9" s="16"/>
      <c r="U9" s="5"/>
      <c r="V9" s="5"/>
      <c r="W9" s="16"/>
      <c r="X9" s="16"/>
      <c r="Y9" s="16"/>
      <c r="Z9" s="16"/>
      <c r="AA9" s="20"/>
      <c r="AB9" s="5"/>
      <c r="AC9" s="103">
        <v>0.375</v>
      </c>
      <c r="AD9" s="16"/>
      <c r="AE9" s="41"/>
      <c r="AF9" s="25">
        <f t="shared" si="0"/>
        <v>1</v>
      </c>
      <c r="AG9" s="35">
        <f t="shared" si="1"/>
        <v>0</v>
      </c>
      <c r="AH9" s="7">
        <f t="shared" si="2"/>
        <v>1</v>
      </c>
      <c r="AI9" s="68">
        <f t="shared" si="3"/>
        <v>2</v>
      </c>
      <c r="AJ9" s="6">
        <f>AI9+'März 24'!AN9</f>
        <v>13</v>
      </c>
    </row>
    <row r="10" spans="1:36">
      <c r="A10" s="70" t="s">
        <v>53</v>
      </c>
      <c r="B10" s="38"/>
      <c r="C10" s="16"/>
      <c r="D10" s="16"/>
      <c r="E10" s="16"/>
      <c r="F10" s="16"/>
      <c r="G10" s="103">
        <v>0.75</v>
      </c>
      <c r="H10" s="5"/>
      <c r="I10" s="16"/>
      <c r="J10" s="16"/>
      <c r="K10" s="16"/>
      <c r="L10" s="16"/>
      <c r="M10" s="16"/>
      <c r="N10" s="5"/>
      <c r="O10" s="5"/>
      <c r="P10" s="16"/>
      <c r="Q10" s="16"/>
      <c r="R10" s="16"/>
      <c r="S10" s="16"/>
      <c r="T10" s="16"/>
      <c r="U10" s="5"/>
      <c r="V10" s="5"/>
      <c r="W10" s="16"/>
      <c r="X10" s="16"/>
      <c r="Y10" s="16"/>
      <c r="Z10" s="16"/>
      <c r="AA10" s="20"/>
      <c r="AB10" s="103">
        <v>0.75</v>
      </c>
      <c r="AC10" s="5"/>
      <c r="AD10" s="16"/>
      <c r="AE10" s="41"/>
      <c r="AF10" s="25">
        <f t="shared" si="0"/>
        <v>0</v>
      </c>
      <c r="AG10" s="35">
        <f t="shared" si="1"/>
        <v>0</v>
      </c>
      <c r="AH10" s="7">
        <f t="shared" si="2"/>
        <v>2</v>
      </c>
      <c r="AI10" s="68">
        <f t="shared" si="3"/>
        <v>2</v>
      </c>
      <c r="AJ10" s="6">
        <f>AI10+'März 24'!AN10</f>
        <v>13</v>
      </c>
    </row>
    <row r="11" spans="1:36">
      <c r="A11" s="70" t="s">
        <v>39</v>
      </c>
      <c r="B11" s="38"/>
      <c r="C11" s="16"/>
      <c r="D11" s="16"/>
      <c r="E11" s="16"/>
      <c r="F11" s="16"/>
      <c r="G11" s="103">
        <v>0.75</v>
      </c>
      <c r="H11" s="5"/>
      <c r="I11" s="16"/>
      <c r="J11" s="16"/>
      <c r="K11" s="16"/>
      <c r="L11" s="16"/>
      <c r="M11" s="16"/>
      <c r="N11" s="5"/>
      <c r="O11" s="5"/>
      <c r="P11" s="16"/>
      <c r="Q11" s="16"/>
      <c r="R11" s="16"/>
      <c r="S11" s="16"/>
      <c r="T11" s="16"/>
      <c r="U11" s="5"/>
      <c r="V11" s="5"/>
      <c r="W11" s="16"/>
      <c r="X11" s="16"/>
      <c r="Y11" s="16"/>
      <c r="Z11" s="16"/>
      <c r="AA11" s="20"/>
      <c r="AB11" s="103">
        <v>0.75</v>
      </c>
      <c r="AC11" s="5"/>
      <c r="AD11" s="16"/>
      <c r="AE11" s="41"/>
      <c r="AF11" s="25">
        <f t="shared" si="0"/>
        <v>0</v>
      </c>
      <c r="AG11" s="35">
        <f t="shared" si="1"/>
        <v>0</v>
      </c>
      <c r="AH11" s="7">
        <f t="shared" si="2"/>
        <v>2</v>
      </c>
      <c r="AI11" s="68">
        <f t="shared" si="3"/>
        <v>2</v>
      </c>
      <c r="AJ11" s="6">
        <f>AI11+'März 24'!AN11</f>
        <v>13</v>
      </c>
    </row>
    <row r="12" spans="1:36">
      <c r="A12" s="70" t="s">
        <v>38</v>
      </c>
      <c r="B12" s="38"/>
      <c r="C12" s="16"/>
      <c r="D12" s="16"/>
      <c r="E12" s="16"/>
      <c r="F12" s="16"/>
      <c r="G12" s="103">
        <v>0.75</v>
      </c>
      <c r="H12" s="5"/>
      <c r="I12" s="16"/>
      <c r="J12" s="16"/>
      <c r="K12" s="16"/>
      <c r="L12" s="16"/>
      <c r="M12" s="16"/>
      <c r="N12" s="5"/>
      <c r="O12" s="5"/>
      <c r="P12" s="16"/>
      <c r="Q12" s="16"/>
      <c r="R12" s="16"/>
      <c r="S12" s="16"/>
      <c r="T12" s="16"/>
      <c r="U12" s="5"/>
      <c r="V12" s="5"/>
      <c r="W12" s="16"/>
      <c r="X12" s="16"/>
      <c r="Y12" s="16"/>
      <c r="Z12" s="16"/>
      <c r="AA12" s="20"/>
      <c r="AB12" s="103">
        <v>0.75</v>
      </c>
      <c r="AC12" s="5"/>
      <c r="AD12" s="16"/>
      <c r="AE12" s="41"/>
      <c r="AF12" s="25">
        <f t="shared" si="0"/>
        <v>0</v>
      </c>
      <c r="AG12" s="35">
        <f t="shared" si="1"/>
        <v>0</v>
      </c>
      <c r="AH12" s="7">
        <f t="shared" si="2"/>
        <v>2</v>
      </c>
      <c r="AI12" s="68">
        <f t="shared" si="3"/>
        <v>2</v>
      </c>
      <c r="AJ12" s="6">
        <f>AI12+'März 24'!AN12</f>
        <v>13</v>
      </c>
    </row>
    <row r="13" spans="1:36">
      <c r="A13" s="70" t="s">
        <v>54</v>
      </c>
      <c r="B13" s="111">
        <v>0.375</v>
      </c>
      <c r="C13" s="16"/>
      <c r="D13" s="16"/>
      <c r="E13" s="16"/>
      <c r="F13" s="16"/>
      <c r="G13" s="5"/>
      <c r="H13" s="5"/>
      <c r="I13" s="16"/>
      <c r="J13" s="16"/>
      <c r="K13" s="16"/>
      <c r="L13" s="16"/>
      <c r="M13" s="16"/>
      <c r="N13" s="5"/>
      <c r="O13" s="5"/>
      <c r="P13" s="16"/>
      <c r="Q13" s="16"/>
      <c r="R13" s="16"/>
      <c r="S13" s="16"/>
      <c r="T13" s="16"/>
      <c r="U13" s="5"/>
      <c r="V13" s="103">
        <v>0.375</v>
      </c>
      <c r="W13" s="16"/>
      <c r="X13" s="16"/>
      <c r="Y13" s="16"/>
      <c r="Z13" s="16"/>
      <c r="AA13" s="20"/>
      <c r="AB13" s="5"/>
      <c r="AC13" s="5"/>
      <c r="AD13" s="16"/>
      <c r="AE13" s="41"/>
      <c r="AF13" s="25">
        <f t="shared" si="0"/>
        <v>2</v>
      </c>
      <c r="AG13" s="35">
        <f t="shared" si="1"/>
        <v>0</v>
      </c>
      <c r="AH13" s="7">
        <f t="shared" si="2"/>
        <v>0</v>
      </c>
      <c r="AI13" s="68">
        <f t="shared" si="3"/>
        <v>2</v>
      </c>
      <c r="AJ13" s="6">
        <f>AI13+'März 24'!AN13</f>
        <v>13</v>
      </c>
    </row>
    <row r="14" spans="1:36">
      <c r="A14" s="71" t="s">
        <v>26</v>
      </c>
      <c r="B14" s="38" t="s">
        <v>80</v>
      </c>
      <c r="C14" s="16"/>
      <c r="D14" s="16"/>
      <c r="E14" s="16"/>
      <c r="F14" s="16"/>
      <c r="G14" s="5"/>
      <c r="H14" s="5"/>
      <c r="I14" s="16"/>
      <c r="J14" s="16"/>
      <c r="K14" s="16"/>
      <c r="L14" s="16"/>
      <c r="M14" s="16"/>
      <c r="N14" s="5" t="s">
        <v>80</v>
      </c>
      <c r="O14" s="103">
        <v>0.375</v>
      </c>
      <c r="P14" s="16"/>
      <c r="Q14" s="16"/>
      <c r="R14" s="16"/>
      <c r="S14" s="16"/>
      <c r="T14" s="16"/>
      <c r="U14" s="5"/>
      <c r="V14" s="103">
        <v>0.75</v>
      </c>
      <c r="W14" s="16"/>
      <c r="X14" s="16"/>
      <c r="Y14" s="16"/>
      <c r="Z14" s="16"/>
      <c r="AA14" s="20"/>
      <c r="AB14" s="5"/>
      <c r="AC14" s="5"/>
      <c r="AD14" s="16"/>
      <c r="AE14" s="41"/>
      <c r="AF14" s="25">
        <f t="shared" si="0"/>
        <v>1</v>
      </c>
      <c r="AG14" s="35">
        <f t="shared" si="1"/>
        <v>0</v>
      </c>
      <c r="AH14" s="7">
        <f t="shared" si="2"/>
        <v>1</v>
      </c>
      <c r="AI14" s="68">
        <f t="shared" si="3"/>
        <v>2</v>
      </c>
      <c r="AJ14" s="6">
        <f>AI14+'März 24'!AN14</f>
        <v>13</v>
      </c>
    </row>
    <row r="15" spans="1:36">
      <c r="A15" s="70" t="s">
        <v>78</v>
      </c>
      <c r="B15" s="111">
        <v>0.375</v>
      </c>
      <c r="C15" s="16"/>
      <c r="D15" s="16"/>
      <c r="E15" s="16"/>
      <c r="F15" s="16"/>
      <c r="G15" s="5"/>
      <c r="H15" s="5"/>
      <c r="I15" s="16"/>
      <c r="J15" s="16"/>
      <c r="K15" s="16"/>
      <c r="L15" s="16"/>
      <c r="M15" s="16"/>
      <c r="N15" s="5" t="s">
        <v>80</v>
      </c>
      <c r="O15" s="5" t="s">
        <v>80</v>
      </c>
      <c r="P15" s="16"/>
      <c r="Q15" s="16"/>
      <c r="R15" s="16"/>
      <c r="S15" s="16"/>
      <c r="T15" s="16"/>
      <c r="U15" s="5"/>
      <c r="V15" s="5"/>
      <c r="W15" s="16"/>
      <c r="X15" s="16"/>
      <c r="Y15" s="16"/>
      <c r="Z15" s="16"/>
      <c r="AA15" s="20"/>
      <c r="AB15" s="103">
        <v>0.75</v>
      </c>
      <c r="AC15" s="5"/>
      <c r="AD15" s="16"/>
      <c r="AE15" s="41"/>
      <c r="AF15" s="25">
        <f t="shared" si="0"/>
        <v>1</v>
      </c>
      <c r="AG15" s="35">
        <f t="shared" si="1"/>
        <v>0</v>
      </c>
      <c r="AH15" s="7">
        <f t="shared" si="2"/>
        <v>1</v>
      </c>
      <c r="AI15" s="68">
        <f t="shared" si="3"/>
        <v>2</v>
      </c>
      <c r="AJ15" s="6">
        <f>AI15+'März 24'!AN15</f>
        <v>13</v>
      </c>
    </row>
    <row r="16" spans="1:36">
      <c r="A16" s="169" t="s">
        <v>76</v>
      </c>
      <c r="B16" s="38"/>
      <c r="C16" s="16"/>
      <c r="D16" s="16"/>
      <c r="E16" s="16"/>
      <c r="F16" s="16"/>
      <c r="G16" s="5"/>
      <c r="H16" s="5"/>
      <c r="I16" s="16"/>
      <c r="J16" s="16"/>
      <c r="K16" s="16"/>
      <c r="L16" s="16"/>
      <c r="M16" s="16"/>
      <c r="N16" s="5" t="s">
        <v>80</v>
      </c>
      <c r="O16" s="103">
        <v>0.75</v>
      </c>
      <c r="P16" s="16"/>
      <c r="Q16" s="16"/>
      <c r="R16" s="16"/>
      <c r="S16" s="16"/>
      <c r="T16" s="16"/>
      <c r="U16" s="5"/>
      <c r="V16" s="103">
        <v>0.375</v>
      </c>
      <c r="W16" s="16"/>
      <c r="X16" s="16"/>
      <c r="Y16" s="16"/>
      <c r="Z16" s="16"/>
      <c r="AA16" s="20" t="s">
        <v>80</v>
      </c>
      <c r="AB16" s="5" t="s">
        <v>80</v>
      </c>
      <c r="AC16" s="103" t="s">
        <v>80</v>
      </c>
      <c r="AD16" s="16"/>
      <c r="AE16" s="41"/>
      <c r="AF16" s="25">
        <f t="shared" si="0"/>
        <v>1</v>
      </c>
      <c r="AG16" s="35">
        <f t="shared" si="1"/>
        <v>0</v>
      </c>
      <c r="AH16" s="7">
        <f t="shared" si="2"/>
        <v>1</v>
      </c>
      <c r="AI16" s="68">
        <f t="shared" si="3"/>
        <v>2</v>
      </c>
      <c r="AJ16" s="6">
        <f>AI16+'März 24'!AN16</f>
        <v>13</v>
      </c>
    </row>
    <row r="17" spans="1:36">
      <c r="A17" s="70" t="s">
        <v>55</v>
      </c>
      <c r="B17" s="111">
        <v>0.375</v>
      </c>
      <c r="C17" s="16"/>
      <c r="D17" s="16"/>
      <c r="E17" s="16"/>
      <c r="F17" s="16"/>
      <c r="G17" s="5"/>
      <c r="H17" s="5"/>
      <c r="I17" s="16"/>
      <c r="J17" s="16"/>
      <c r="K17" s="16"/>
      <c r="L17" s="16"/>
      <c r="M17" s="16"/>
      <c r="N17" s="5"/>
      <c r="O17" s="5"/>
      <c r="P17" s="16"/>
      <c r="Q17" s="16"/>
      <c r="R17" s="16"/>
      <c r="S17" s="16"/>
      <c r="T17" s="16"/>
      <c r="U17" s="5"/>
      <c r="V17" s="103">
        <v>0.375</v>
      </c>
      <c r="W17" s="16"/>
      <c r="X17" s="16"/>
      <c r="Y17" s="16"/>
      <c r="Z17" s="16"/>
      <c r="AA17" s="20"/>
      <c r="AB17" s="5"/>
      <c r="AC17" s="5"/>
      <c r="AD17" s="16"/>
      <c r="AE17" s="41"/>
      <c r="AF17" s="25">
        <f t="shared" si="0"/>
        <v>2</v>
      </c>
      <c r="AG17" s="35">
        <f t="shared" si="1"/>
        <v>0</v>
      </c>
      <c r="AH17" s="7">
        <f t="shared" si="2"/>
        <v>0</v>
      </c>
      <c r="AI17" s="68">
        <f t="shared" si="3"/>
        <v>2</v>
      </c>
      <c r="AJ17" s="6">
        <f>AI17+'März 24'!AN17</f>
        <v>13</v>
      </c>
    </row>
    <row r="18" spans="1:36">
      <c r="A18" s="70" t="s">
        <v>92</v>
      </c>
      <c r="B18" s="111">
        <v>0.375</v>
      </c>
      <c r="C18" s="16"/>
      <c r="D18" s="16"/>
      <c r="E18" s="16"/>
      <c r="F18" s="16"/>
      <c r="G18" s="5"/>
      <c r="H18" s="5"/>
      <c r="I18" s="16"/>
      <c r="J18" s="16"/>
      <c r="K18" s="16"/>
      <c r="L18" s="16"/>
      <c r="M18" s="16"/>
      <c r="N18" s="5"/>
      <c r="O18" s="5"/>
      <c r="P18" s="16"/>
      <c r="Q18" s="16"/>
      <c r="R18" s="16"/>
      <c r="S18" s="16"/>
      <c r="T18" s="16"/>
      <c r="U18" s="5"/>
      <c r="V18" s="5"/>
      <c r="W18" s="16"/>
      <c r="X18" s="16"/>
      <c r="Y18" s="16"/>
      <c r="Z18" s="16"/>
      <c r="AA18" s="20"/>
      <c r="AB18" s="5"/>
      <c r="AC18" s="5"/>
      <c r="AD18" s="16"/>
      <c r="AE18" s="41"/>
      <c r="AF18" s="25">
        <f t="shared" si="0"/>
        <v>1</v>
      </c>
      <c r="AG18" s="35">
        <f t="shared" si="1"/>
        <v>0</v>
      </c>
      <c r="AH18" s="7">
        <f t="shared" si="2"/>
        <v>0</v>
      </c>
      <c r="AI18" s="68">
        <f t="shared" si="3"/>
        <v>1</v>
      </c>
      <c r="AJ18" s="6">
        <f>AI18+'März 24'!AN18</f>
        <v>10</v>
      </c>
    </row>
    <row r="19" spans="1:36">
      <c r="A19" s="71" t="s">
        <v>27</v>
      </c>
      <c r="B19" s="111">
        <v>0.375</v>
      </c>
      <c r="C19" s="16"/>
      <c r="D19" s="16"/>
      <c r="E19" s="16"/>
      <c r="F19" s="16"/>
      <c r="G19" s="5"/>
      <c r="H19" s="5"/>
      <c r="I19" s="16"/>
      <c r="J19" s="16"/>
      <c r="K19" s="16"/>
      <c r="L19" s="16"/>
      <c r="M19" s="16"/>
      <c r="N19" s="5"/>
      <c r="O19" s="5"/>
      <c r="P19" s="16"/>
      <c r="Q19" s="16"/>
      <c r="R19" s="16"/>
      <c r="S19" s="16"/>
      <c r="T19" s="16"/>
      <c r="U19" s="5"/>
      <c r="V19" s="103">
        <v>0.375</v>
      </c>
      <c r="W19" s="16"/>
      <c r="X19" s="16"/>
      <c r="Y19" s="16"/>
      <c r="Z19" s="16"/>
      <c r="AA19" s="20"/>
      <c r="AB19" s="5"/>
      <c r="AC19" s="5"/>
      <c r="AD19" s="16"/>
      <c r="AE19" s="41"/>
      <c r="AF19" s="25">
        <f t="shared" si="0"/>
        <v>2</v>
      </c>
      <c r="AG19" s="35">
        <f t="shared" si="1"/>
        <v>0</v>
      </c>
      <c r="AH19" s="7">
        <f t="shared" si="2"/>
        <v>0</v>
      </c>
      <c r="AI19" s="68">
        <f t="shared" si="3"/>
        <v>2</v>
      </c>
      <c r="AJ19" s="6">
        <f>AI19+'März 24'!AN19</f>
        <v>13</v>
      </c>
    </row>
    <row r="20" spans="1:36">
      <c r="A20" s="71" t="s">
        <v>28</v>
      </c>
      <c r="B20" s="38"/>
      <c r="C20" s="16"/>
      <c r="D20" s="16"/>
      <c r="E20" s="16"/>
      <c r="F20" s="16"/>
      <c r="G20" s="5"/>
      <c r="H20" s="103">
        <v>0.375</v>
      </c>
      <c r="I20" s="16"/>
      <c r="J20" s="16"/>
      <c r="K20" s="16"/>
      <c r="L20" s="16"/>
      <c r="M20" s="16"/>
      <c r="N20" s="5" t="s">
        <v>80</v>
      </c>
      <c r="O20" s="5" t="s">
        <v>80</v>
      </c>
      <c r="P20" s="16"/>
      <c r="Q20" s="16"/>
      <c r="R20" s="16"/>
      <c r="S20" s="16"/>
      <c r="T20" s="16"/>
      <c r="U20" s="103">
        <v>0.75</v>
      </c>
      <c r="V20" s="5" t="s">
        <v>80</v>
      </c>
      <c r="W20" s="16"/>
      <c r="X20" s="16"/>
      <c r="Y20" s="16"/>
      <c r="Z20" s="16"/>
      <c r="AA20" s="20"/>
      <c r="AB20" s="5" t="s">
        <v>80</v>
      </c>
      <c r="AC20" s="5"/>
      <c r="AD20" s="16"/>
      <c r="AE20" s="41"/>
      <c r="AF20" s="25">
        <f t="shared" si="0"/>
        <v>1</v>
      </c>
      <c r="AG20" s="35">
        <f t="shared" si="1"/>
        <v>0</v>
      </c>
      <c r="AH20" s="7">
        <f t="shared" si="2"/>
        <v>1</v>
      </c>
      <c r="AI20" s="68">
        <f t="shared" si="3"/>
        <v>2</v>
      </c>
      <c r="AJ20" s="6">
        <f>AI20+'März 24'!AN20</f>
        <v>13</v>
      </c>
    </row>
    <row r="21" spans="1:36">
      <c r="A21" s="70" t="s">
        <v>91</v>
      </c>
      <c r="B21" s="38" t="s">
        <v>97</v>
      </c>
      <c r="C21" s="16"/>
      <c r="D21" s="16"/>
      <c r="E21" s="16"/>
      <c r="F21" s="16"/>
      <c r="G21" s="5"/>
      <c r="H21" s="103">
        <v>0.375</v>
      </c>
      <c r="I21" s="16"/>
      <c r="J21" s="16"/>
      <c r="K21" s="16"/>
      <c r="L21" s="16"/>
      <c r="M21" s="16"/>
      <c r="N21" s="5" t="s">
        <v>80</v>
      </c>
      <c r="O21" s="5" t="s">
        <v>80</v>
      </c>
      <c r="P21" s="16"/>
      <c r="Q21" s="16"/>
      <c r="R21" s="16"/>
      <c r="S21" s="16"/>
      <c r="T21" s="16"/>
      <c r="U21" s="103">
        <v>0.75</v>
      </c>
      <c r="V21" s="5" t="s">
        <v>80</v>
      </c>
      <c r="W21" s="16"/>
      <c r="X21" s="16"/>
      <c r="Y21" s="16" t="s">
        <v>80</v>
      </c>
      <c r="Z21" s="16" t="s">
        <v>80</v>
      </c>
      <c r="AA21" s="20" t="s">
        <v>80</v>
      </c>
      <c r="AB21" s="5" t="s">
        <v>80</v>
      </c>
      <c r="AC21" s="5" t="s">
        <v>80</v>
      </c>
      <c r="AD21" s="16"/>
      <c r="AE21" s="41"/>
      <c r="AF21" s="25">
        <f t="shared" si="0"/>
        <v>1</v>
      </c>
      <c r="AG21" s="35">
        <f t="shared" si="1"/>
        <v>0</v>
      </c>
      <c r="AH21" s="7">
        <f t="shared" si="2"/>
        <v>1</v>
      </c>
      <c r="AI21" s="68">
        <f t="shared" si="3"/>
        <v>2</v>
      </c>
      <c r="AJ21" s="6">
        <f>AI21+'März 24'!AN21</f>
        <v>11</v>
      </c>
    </row>
    <row r="22" spans="1:36">
      <c r="A22" s="70" t="s">
        <v>81</v>
      </c>
      <c r="B22" s="111">
        <v>0.375</v>
      </c>
      <c r="C22" s="16"/>
      <c r="D22" s="16"/>
      <c r="E22" s="16"/>
      <c r="F22" s="16"/>
      <c r="G22" s="5" t="s">
        <v>80</v>
      </c>
      <c r="H22" s="5" t="s">
        <v>80</v>
      </c>
      <c r="I22" s="16"/>
      <c r="J22" s="16"/>
      <c r="K22" s="16"/>
      <c r="L22" s="16"/>
      <c r="M22" s="16"/>
      <c r="N22" s="5" t="s">
        <v>80</v>
      </c>
      <c r="O22" s="5"/>
      <c r="P22" s="16"/>
      <c r="Q22" s="16"/>
      <c r="R22" s="16"/>
      <c r="S22" s="16"/>
      <c r="T22" s="16"/>
      <c r="U22" s="5" t="s">
        <v>80</v>
      </c>
      <c r="V22" s="5" t="s">
        <v>80</v>
      </c>
      <c r="W22" s="16"/>
      <c r="X22" s="16"/>
      <c r="Y22" s="16"/>
      <c r="Z22" s="16"/>
      <c r="AA22" s="20"/>
      <c r="AB22" s="103">
        <v>0.75</v>
      </c>
      <c r="AC22" s="5"/>
      <c r="AD22" s="16"/>
      <c r="AE22" s="41"/>
      <c r="AF22" s="25">
        <f t="shared" si="0"/>
        <v>1</v>
      </c>
      <c r="AG22" s="35">
        <f t="shared" si="1"/>
        <v>0</v>
      </c>
      <c r="AH22" s="7">
        <f t="shared" si="2"/>
        <v>1</v>
      </c>
      <c r="AI22" s="68">
        <f t="shared" si="3"/>
        <v>2</v>
      </c>
      <c r="AJ22" s="6">
        <f>AI22+'März 24'!AN22</f>
        <v>13</v>
      </c>
    </row>
    <row r="23" spans="1:36">
      <c r="A23" s="70" t="s">
        <v>33</v>
      </c>
      <c r="B23" s="38"/>
      <c r="C23" s="16"/>
      <c r="D23" s="16"/>
      <c r="E23" s="16"/>
      <c r="F23" s="16"/>
      <c r="G23" s="5"/>
      <c r="H23" s="5"/>
      <c r="I23" s="16"/>
      <c r="J23" s="16"/>
      <c r="K23" s="16"/>
      <c r="L23" s="16"/>
      <c r="M23" s="16"/>
      <c r="N23" s="103">
        <v>0.75</v>
      </c>
      <c r="O23" s="5"/>
      <c r="P23" s="16"/>
      <c r="Q23" s="16"/>
      <c r="R23" s="16"/>
      <c r="S23" s="16"/>
      <c r="T23" s="16"/>
      <c r="U23" s="5"/>
      <c r="V23" s="5"/>
      <c r="W23" s="16"/>
      <c r="X23" s="16"/>
      <c r="Y23" s="16"/>
      <c r="Z23" s="16"/>
      <c r="AA23" s="20"/>
      <c r="AB23" s="5"/>
      <c r="AC23" s="298">
        <v>0.4375</v>
      </c>
      <c r="AD23" s="16"/>
      <c r="AE23" s="41"/>
      <c r="AF23" s="25">
        <f t="shared" si="0"/>
        <v>0</v>
      </c>
      <c r="AG23" s="35">
        <f t="shared" si="1"/>
        <v>1</v>
      </c>
      <c r="AH23" s="7">
        <f t="shared" si="2"/>
        <v>1</v>
      </c>
      <c r="AI23" s="68">
        <f t="shared" si="3"/>
        <v>2</v>
      </c>
      <c r="AJ23" s="6">
        <f>AI23+'März 24'!AN23</f>
        <v>13</v>
      </c>
    </row>
    <row r="24" spans="1:36">
      <c r="A24" s="70" t="s">
        <v>88</v>
      </c>
      <c r="B24" s="111">
        <v>0.375</v>
      </c>
      <c r="C24" s="16"/>
      <c r="D24" s="16"/>
      <c r="E24" s="16"/>
      <c r="F24" s="16"/>
      <c r="G24" s="5"/>
      <c r="H24" s="5"/>
      <c r="I24" s="16"/>
      <c r="J24" s="16"/>
      <c r="K24" s="16"/>
      <c r="L24" s="16"/>
      <c r="M24" s="16"/>
      <c r="N24" s="5"/>
      <c r="O24" s="103">
        <v>0.375</v>
      </c>
      <c r="P24" s="16"/>
      <c r="Q24" s="16"/>
      <c r="R24" s="16"/>
      <c r="S24" s="16"/>
      <c r="T24" s="16"/>
      <c r="U24" s="5"/>
      <c r="V24" s="5"/>
      <c r="W24" s="16"/>
      <c r="X24" s="16"/>
      <c r="Y24" s="16"/>
      <c r="Z24" s="16"/>
      <c r="AA24" s="20"/>
      <c r="AB24" s="5"/>
      <c r="AC24" s="5"/>
      <c r="AD24" s="16"/>
      <c r="AE24" s="41"/>
      <c r="AF24" s="25">
        <f t="shared" si="0"/>
        <v>2</v>
      </c>
      <c r="AG24" s="35">
        <f t="shared" si="1"/>
        <v>0</v>
      </c>
      <c r="AH24" s="7">
        <f t="shared" si="2"/>
        <v>0</v>
      </c>
      <c r="AI24" s="68">
        <f t="shared" si="3"/>
        <v>2</v>
      </c>
      <c r="AJ24" s="6">
        <f>AI24+'März 24'!AN24</f>
        <v>12</v>
      </c>
    </row>
    <row r="25" spans="1:36">
      <c r="A25" s="70" t="s">
        <v>56</v>
      </c>
      <c r="B25" s="38"/>
      <c r="C25" s="16"/>
      <c r="D25" s="16"/>
      <c r="E25" s="16"/>
      <c r="F25" s="16"/>
      <c r="G25" s="5" t="s">
        <v>80</v>
      </c>
      <c r="H25" s="5" t="s">
        <v>80</v>
      </c>
      <c r="I25" s="16"/>
      <c r="J25" s="16"/>
      <c r="K25" s="16"/>
      <c r="L25" s="16"/>
      <c r="M25" s="16"/>
      <c r="N25" s="5"/>
      <c r="O25" s="103">
        <v>0.375</v>
      </c>
      <c r="P25" s="16"/>
      <c r="Q25" s="16"/>
      <c r="R25" s="16"/>
      <c r="S25" s="16"/>
      <c r="T25" s="16"/>
      <c r="U25" s="103">
        <v>0.75</v>
      </c>
      <c r="V25" s="5" t="s">
        <v>97</v>
      </c>
      <c r="W25" s="16"/>
      <c r="X25" s="16"/>
      <c r="Y25" s="16"/>
      <c r="Z25" s="16" t="s">
        <v>80</v>
      </c>
      <c r="AA25" s="16" t="s">
        <v>80</v>
      </c>
      <c r="AB25" s="5" t="s">
        <v>80</v>
      </c>
      <c r="AC25" s="5" t="s">
        <v>80</v>
      </c>
      <c r="AD25" s="16"/>
      <c r="AE25" s="41"/>
      <c r="AF25" s="25">
        <f t="shared" si="0"/>
        <v>1</v>
      </c>
      <c r="AG25" s="35">
        <f t="shared" si="1"/>
        <v>0</v>
      </c>
      <c r="AH25" s="7">
        <f t="shared" si="2"/>
        <v>1</v>
      </c>
      <c r="AI25" s="68">
        <f t="shared" si="3"/>
        <v>2</v>
      </c>
      <c r="AJ25" s="6">
        <f>AI25+'März 24'!AN25</f>
        <v>13</v>
      </c>
    </row>
    <row r="26" spans="1:36">
      <c r="A26" s="70" t="s">
        <v>87</v>
      </c>
      <c r="B26" s="38"/>
      <c r="C26" s="16"/>
      <c r="D26" s="16"/>
      <c r="E26" s="16"/>
      <c r="F26" s="16"/>
      <c r="G26" s="5"/>
      <c r="H26" s="5"/>
      <c r="I26" s="16"/>
      <c r="J26" s="16"/>
      <c r="K26" s="16"/>
      <c r="L26" s="16"/>
      <c r="M26" s="16"/>
      <c r="N26" s="5"/>
      <c r="O26" s="5"/>
      <c r="P26" s="16"/>
      <c r="Q26" s="16"/>
      <c r="R26" s="16"/>
      <c r="S26" s="16"/>
      <c r="T26" s="16"/>
      <c r="U26" s="5"/>
      <c r="V26" s="103">
        <v>0.375</v>
      </c>
      <c r="W26" s="16"/>
      <c r="X26" s="16"/>
      <c r="Y26" s="16"/>
      <c r="Z26" s="16"/>
      <c r="AA26" s="20"/>
      <c r="AB26" s="5"/>
      <c r="AC26" s="298">
        <v>0.4375</v>
      </c>
      <c r="AD26" s="16"/>
      <c r="AE26" s="41"/>
      <c r="AF26" s="25">
        <f t="shared" si="0"/>
        <v>1</v>
      </c>
      <c r="AG26" s="35">
        <f t="shared" si="1"/>
        <v>1</v>
      </c>
      <c r="AH26" s="7">
        <f t="shared" si="2"/>
        <v>0</v>
      </c>
      <c r="AI26" s="68">
        <f t="shared" si="3"/>
        <v>2</v>
      </c>
      <c r="AJ26" s="6">
        <f>AI26+'März 24'!AN26</f>
        <v>11</v>
      </c>
    </row>
    <row r="27" spans="1:36">
      <c r="A27" s="70" t="s">
        <v>74</v>
      </c>
      <c r="B27" s="38"/>
      <c r="C27" s="16"/>
      <c r="D27" s="16"/>
      <c r="E27" s="16"/>
      <c r="F27" s="16"/>
      <c r="G27" s="5"/>
      <c r="H27" s="5"/>
      <c r="I27" s="16"/>
      <c r="J27" s="16"/>
      <c r="K27" s="16"/>
      <c r="L27" s="16"/>
      <c r="M27" s="16"/>
      <c r="N27" s="5"/>
      <c r="O27" s="103">
        <v>0.375</v>
      </c>
      <c r="P27" s="16"/>
      <c r="Q27" s="16"/>
      <c r="R27" s="16"/>
      <c r="S27" s="16"/>
      <c r="T27" s="16"/>
      <c r="U27" s="5"/>
      <c r="V27" s="103">
        <v>0.75</v>
      </c>
      <c r="W27" s="16"/>
      <c r="X27" s="16"/>
      <c r="Y27" s="16"/>
      <c r="Z27" s="16" t="s">
        <v>80</v>
      </c>
      <c r="AA27" s="20" t="s">
        <v>80</v>
      </c>
      <c r="AB27" s="5" t="s">
        <v>80</v>
      </c>
      <c r="AC27" s="5" t="s">
        <v>80</v>
      </c>
      <c r="AD27" s="16" t="s">
        <v>80</v>
      </c>
      <c r="AE27" s="41"/>
      <c r="AF27" s="25">
        <f t="shared" si="0"/>
        <v>1</v>
      </c>
      <c r="AG27" s="35">
        <f t="shared" si="1"/>
        <v>0</v>
      </c>
      <c r="AH27" s="7">
        <f t="shared" si="2"/>
        <v>1</v>
      </c>
      <c r="AI27" s="68">
        <f t="shared" si="3"/>
        <v>2</v>
      </c>
      <c r="AJ27" s="6">
        <f>AI27+'März 24'!AN27</f>
        <v>13</v>
      </c>
    </row>
    <row r="28" spans="1:36">
      <c r="A28" s="70" t="s">
        <v>57</v>
      </c>
      <c r="B28" s="111">
        <v>0.375</v>
      </c>
      <c r="C28" s="16"/>
      <c r="D28" s="16"/>
      <c r="E28" s="16"/>
      <c r="F28" s="16"/>
      <c r="G28" s="5" t="s">
        <v>97</v>
      </c>
      <c r="H28" s="5"/>
      <c r="I28" s="16"/>
      <c r="J28" s="16"/>
      <c r="K28" s="16"/>
      <c r="L28" s="16"/>
      <c r="M28" s="16"/>
      <c r="N28" s="5" t="s">
        <v>80</v>
      </c>
      <c r="O28" s="103">
        <v>0.75</v>
      </c>
      <c r="P28" s="16"/>
      <c r="Q28" s="16"/>
      <c r="R28" s="16"/>
      <c r="S28" s="16"/>
      <c r="T28" s="16"/>
      <c r="U28" s="5" t="s">
        <v>97</v>
      </c>
      <c r="V28" s="5" t="s">
        <v>97</v>
      </c>
      <c r="W28" s="16"/>
      <c r="X28" s="16"/>
      <c r="Y28" s="16"/>
      <c r="Z28" s="16"/>
      <c r="AA28" s="20"/>
      <c r="AB28" s="5" t="s">
        <v>97</v>
      </c>
      <c r="AC28" s="5" t="s">
        <v>97</v>
      </c>
      <c r="AD28" s="16"/>
      <c r="AE28" s="41"/>
      <c r="AF28" s="25">
        <f t="shared" si="0"/>
        <v>1</v>
      </c>
      <c r="AG28" s="35">
        <f t="shared" si="1"/>
        <v>0</v>
      </c>
      <c r="AH28" s="7">
        <f t="shared" si="2"/>
        <v>1</v>
      </c>
      <c r="AI28" s="68">
        <f t="shared" si="3"/>
        <v>2</v>
      </c>
      <c r="AJ28" s="6">
        <f>AI28+'März 24'!AN28</f>
        <v>13</v>
      </c>
    </row>
    <row r="29" spans="1:36" ht="13.5" customHeight="1">
      <c r="A29" s="71" t="s">
        <v>29</v>
      </c>
      <c r="B29" s="38"/>
      <c r="C29" s="16"/>
      <c r="D29" s="16"/>
      <c r="E29" s="16"/>
      <c r="F29" s="16"/>
      <c r="G29" s="5"/>
      <c r="H29" s="5"/>
      <c r="I29" s="16"/>
      <c r="J29" s="16"/>
      <c r="K29" s="16"/>
      <c r="L29" s="16"/>
      <c r="M29" s="16"/>
      <c r="N29" s="5"/>
      <c r="O29" s="103">
        <v>0.375</v>
      </c>
      <c r="P29" s="16"/>
      <c r="Q29" s="16"/>
      <c r="R29" s="16"/>
      <c r="S29" s="16"/>
      <c r="T29" s="16"/>
      <c r="U29" s="5"/>
      <c r="V29" s="5"/>
      <c r="W29" s="16"/>
      <c r="X29" s="16"/>
      <c r="Y29" s="16"/>
      <c r="Z29" s="16"/>
      <c r="AA29" s="16"/>
      <c r="AB29" s="103">
        <v>0.75</v>
      </c>
      <c r="AC29" s="5"/>
      <c r="AD29" s="16"/>
      <c r="AE29" s="41"/>
      <c r="AF29" s="25">
        <f t="shared" si="0"/>
        <v>1</v>
      </c>
      <c r="AG29" s="35">
        <f t="shared" si="1"/>
        <v>0</v>
      </c>
      <c r="AH29" s="7">
        <f t="shared" si="2"/>
        <v>1</v>
      </c>
      <c r="AI29" s="68">
        <f t="shared" si="3"/>
        <v>2</v>
      </c>
      <c r="AJ29" s="6">
        <f>AI29+'März 24'!AN29</f>
        <v>13</v>
      </c>
    </row>
    <row r="30" spans="1:36">
      <c r="A30" s="70" t="s">
        <v>93</v>
      </c>
      <c r="B30" s="38"/>
      <c r="C30" s="16"/>
      <c r="D30" s="16"/>
      <c r="E30" s="16"/>
      <c r="F30" s="16"/>
      <c r="G30" s="5"/>
      <c r="H30" s="103">
        <v>0.375</v>
      </c>
      <c r="I30" s="16"/>
      <c r="J30" s="16"/>
      <c r="K30" s="16"/>
      <c r="L30" s="16"/>
      <c r="M30" s="16"/>
      <c r="N30" s="103">
        <v>0.75</v>
      </c>
      <c r="O30" s="5"/>
      <c r="P30" s="16"/>
      <c r="Q30" s="16"/>
      <c r="R30" s="16"/>
      <c r="S30" s="16"/>
      <c r="T30" s="16"/>
      <c r="U30" s="5"/>
      <c r="V30" s="5"/>
      <c r="W30" s="16"/>
      <c r="X30" s="16"/>
      <c r="Y30" s="16"/>
      <c r="Z30" s="16"/>
      <c r="AA30" s="20"/>
      <c r="AB30" s="5"/>
      <c r="AC30" s="5"/>
      <c r="AD30" s="16"/>
      <c r="AE30" s="41"/>
      <c r="AF30" s="25">
        <f t="shared" si="0"/>
        <v>1</v>
      </c>
      <c r="AG30" s="35">
        <f t="shared" si="1"/>
        <v>0</v>
      </c>
      <c r="AH30" s="7">
        <f t="shared" si="2"/>
        <v>1</v>
      </c>
      <c r="AI30" s="68">
        <f t="shared" si="3"/>
        <v>2</v>
      </c>
      <c r="AJ30" s="6">
        <f>AI30+'März 24'!AN30</f>
        <v>11</v>
      </c>
    </row>
    <row r="31" spans="1:36">
      <c r="A31" s="70" t="s">
        <v>58</v>
      </c>
      <c r="B31" s="38"/>
      <c r="C31" s="16"/>
      <c r="D31" s="16"/>
      <c r="E31" s="16"/>
      <c r="F31" s="16"/>
      <c r="G31" s="5"/>
      <c r="H31" s="298">
        <v>0.4375</v>
      </c>
      <c r="I31" s="16"/>
      <c r="J31" s="16"/>
      <c r="K31" s="16"/>
      <c r="L31" s="16"/>
      <c r="M31" s="16"/>
      <c r="N31" s="5" t="s">
        <v>80</v>
      </c>
      <c r="O31" s="5"/>
      <c r="P31" s="16"/>
      <c r="Q31" s="16"/>
      <c r="R31" s="16"/>
      <c r="S31" s="16"/>
      <c r="T31" s="16"/>
      <c r="U31" s="5"/>
      <c r="V31" s="5"/>
      <c r="W31" s="16"/>
      <c r="X31" s="16"/>
      <c r="Y31" s="16"/>
      <c r="Z31" s="16"/>
      <c r="AA31" s="20"/>
      <c r="AB31" s="5"/>
      <c r="AC31" s="103">
        <v>0.75</v>
      </c>
      <c r="AD31" s="16"/>
      <c r="AE31" s="41"/>
      <c r="AF31" s="25">
        <f t="shared" si="0"/>
        <v>0</v>
      </c>
      <c r="AG31" s="35">
        <f t="shared" si="1"/>
        <v>1</v>
      </c>
      <c r="AH31" s="7">
        <f t="shared" si="2"/>
        <v>1</v>
      </c>
      <c r="AI31" s="68">
        <f t="shared" si="3"/>
        <v>2</v>
      </c>
      <c r="AJ31" s="6">
        <f>AI31+'März 24'!AN31</f>
        <v>13</v>
      </c>
    </row>
    <row r="32" spans="1:36">
      <c r="A32" s="71" t="s">
        <v>30</v>
      </c>
      <c r="B32" s="38"/>
      <c r="C32" s="16"/>
      <c r="D32" s="16"/>
      <c r="E32" s="16"/>
      <c r="F32" s="16"/>
      <c r="G32" s="5"/>
      <c r="H32" s="298">
        <v>0.4375</v>
      </c>
      <c r="I32" s="16"/>
      <c r="J32" s="16"/>
      <c r="K32" s="16"/>
      <c r="L32" s="16"/>
      <c r="M32" s="16"/>
      <c r="N32" s="5" t="s">
        <v>80</v>
      </c>
      <c r="O32" s="5"/>
      <c r="P32" s="16"/>
      <c r="Q32" s="16"/>
      <c r="R32" s="16"/>
      <c r="S32" s="16"/>
      <c r="T32" s="16"/>
      <c r="U32" s="5"/>
      <c r="V32" s="5"/>
      <c r="W32" s="16"/>
      <c r="X32" s="16"/>
      <c r="Y32" s="16"/>
      <c r="Z32" s="16"/>
      <c r="AA32" s="20"/>
      <c r="AB32" s="5"/>
      <c r="AC32" s="103">
        <v>0.75</v>
      </c>
      <c r="AD32" s="16"/>
      <c r="AE32" s="41"/>
      <c r="AF32" s="25">
        <f t="shared" si="0"/>
        <v>0</v>
      </c>
      <c r="AG32" s="35">
        <f t="shared" si="1"/>
        <v>1</v>
      </c>
      <c r="AH32" s="7">
        <f t="shared" si="2"/>
        <v>1</v>
      </c>
      <c r="AI32" s="68">
        <f t="shared" si="3"/>
        <v>2</v>
      </c>
      <c r="AJ32" s="6">
        <f>AI32+'März 24'!AN32</f>
        <v>13</v>
      </c>
    </row>
    <row r="33" spans="1:36">
      <c r="A33" s="71" t="s">
        <v>31</v>
      </c>
      <c r="B33" s="38" t="s">
        <v>80</v>
      </c>
      <c r="C33" s="16"/>
      <c r="D33" s="16"/>
      <c r="E33" s="16"/>
      <c r="F33" s="16"/>
      <c r="G33" s="5" t="s">
        <v>97</v>
      </c>
      <c r="H33" s="5" t="s">
        <v>97</v>
      </c>
      <c r="I33" s="16"/>
      <c r="J33" s="16"/>
      <c r="K33" s="16"/>
      <c r="L33" s="16"/>
      <c r="M33" s="16"/>
      <c r="N33" s="5" t="s">
        <v>97</v>
      </c>
      <c r="O33" s="5"/>
      <c r="P33" s="16"/>
      <c r="Q33" s="16"/>
      <c r="R33" s="16"/>
      <c r="S33" s="16"/>
      <c r="T33" s="16"/>
      <c r="U33" s="5"/>
      <c r="V33" s="103">
        <v>0.375</v>
      </c>
      <c r="W33" s="16"/>
      <c r="X33" s="16"/>
      <c r="Y33" s="16"/>
      <c r="Z33" s="16"/>
      <c r="AA33" s="20"/>
      <c r="AB33" s="5"/>
      <c r="AC33" s="103">
        <v>0.75</v>
      </c>
      <c r="AD33" s="16"/>
      <c r="AE33" s="41"/>
      <c r="AF33" s="25">
        <f t="shared" si="0"/>
        <v>1</v>
      </c>
      <c r="AG33" s="35">
        <f t="shared" si="1"/>
        <v>0</v>
      </c>
      <c r="AH33" s="7">
        <f t="shared" si="2"/>
        <v>1</v>
      </c>
      <c r="AI33" s="68">
        <f t="shared" si="3"/>
        <v>2</v>
      </c>
      <c r="AJ33" s="6">
        <f>AI33+'März 24'!AN33</f>
        <v>13</v>
      </c>
    </row>
    <row r="34" spans="1:36">
      <c r="A34" s="70" t="s">
        <v>11</v>
      </c>
      <c r="B34" s="38" t="s">
        <v>80</v>
      </c>
      <c r="C34" s="16"/>
      <c r="D34" s="16"/>
      <c r="E34" s="16"/>
      <c r="F34" s="16"/>
      <c r="G34" s="5" t="s">
        <v>97</v>
      </c>
      <c r="H34" s="5" t="s">
        <v>97</v>
      </c>
      <c r="I34" s="16"/>
      <c r="J34" s="20"/>
      <c r="K34" s="20"/>
      <c r="L34" s="20"/>
      <c r="M34" s="20"/>
      <c r="N34" s="5" t="s">
        <v>97</v>
      </c>
      <c r="O34" s="5"/>
      <c r="P34" s="20"/>
      <c r="Q34" s="20"/>
      <c r="R34" s="20"/>
      <c r="S34" s="20"/>
      <c r="T34" s="20"/>
      <c r="U34" s="5"/>
      <c r="V34" s="103">
        <v>0.375</v>
      </c>
      <c r="W34" s="20"/>
      <c r="X34" s="20"/>
      <c r="Y34" s="20"/>
      <c r="Z34" s="20"/>
      <c r="AA34" s="20"/>
      <c r="AB34" s="5"/>
      <c r="AC34" s="103">
        <v>0.75</v>
      </c>
      <c r="AD34" s="336"/>
      <c r="AE34" s="337"/>
      <c r="AF34" s="25">
        <f t="shared" si="0"/>
        <v>1</v>
      </c>
      <c r="AG34" s="35">
        <f t="shared" si="1"/>
        <v>0</v>
      </c>
      <c r="AH34" s="7">
        <f t="shared" si="2"/>
        <v>1</v>
      </c>
      <c r="AI34" s="68">
        <f t="shared" si="3"/>
        <v>2</v>
      </c>
      <c r="AJ34" s="6">
        <f>AI34+'März 24'!AN34</f>
        <v>13</v>
      </c>
    </row>
    <row r="35" spans="1:36">
      <c r="A35" s="70" t="s">
        <v>47</v>
      </c>
      <c r="B35" s="38"/>
      <c r="C35" s="16"/>
      <c r="D35" s="16"/>
      <c r="E35" s="16"/>
      <c r="F35" s="16"/>
      <c r="G35" s="103">
        <v>0.75</v>
      </c>
      <c r="H35" s="5" t="s">
        <v>80</v>
      </c>
      <c r="I35" s="16"/>
      <c r="J35" s="20"/>
      <c r="K35" s="20"/>
      <c r="L35" s="20"/>
      <c r="M35" s="20"/>
      <c r="N35" s="5" t="s">
        <v>80</v>
      </c>
      <c r="O35" s="5" t="s">
        <v>80</v>
      </c>
      <c r="P35" s="20"/>
      <c r="Q35" s="20"/>
      <c r="R35" s="20"/>
      <c r="S35" s="20"/>
      <c r="T35" s="20"/>
      <c r="U35" s="103">
        <v>0.75</v>
      </c>
      <c r="V35" s="5"/>
      <c r="W35" s="20"/>
      <c r="X35" s="20"/>
      <c r="Y35" s="20"/>
      <c r="Z35" s="20" t="s">
        <v>80</v>
      </c>
      <c r="AA35" s="20" t="s">
        <v>80</v>
      </c>
      <c r="AB35" s="5" t="s">
        <v>80</v>
      </c>
      <c r="AC35" s="5" t="s">
        <v>80</v>
      </c>
      <c r="AD35" s="16"/>
      <c r="AE35" s="41"/>
      <c r="AF35" s="25">
        <f t="shared" si="0"/>
        <v>0</v>
      </c>
      <c r="AG35" s="35">
        <f t="shared" si="1"/>
        <v>0</v>
      </c>
      <c r="AH35" s="7">
        <f t="shared" si="2"/>
        <v>2</v>
      </c>
      <c r="AI35" s="68">
        <f t="shared" si="3"/>
        <v>2</v>
      </c>
      <c r="AJ35" s="6">
        <f>AI35+'März 24'!AN35</f>
        <v>13</v>
      </c>
    </row>
    <row r="36" spans="1:36">
      <c r="A36" s="70" t="s">
        <v>90</v>
      </c>
      <c r="B36" s="38"/>
      <c r="C36" s="16"/>
      <c r="D36" s="16"/>
      <c r="E36" s="16"/>
      <c r="F36" s="16"/>
      <c r="G36" s="103">
        <v>0.75</v>
      </c>
      <c r="H36" s="5" t="s">
        <v>80</v>
      </c>
      <c r="I36" s="16"/>
      <c r="J36" s="16"/>
      <c r="K36" s="16"/>
      <c r="L36" s="16"/>
      <c r="M36" s="16"/>
      <c r="N36" s="5" t="s">
        <v>80</v>
      </c>
      <c r="O36" s="5" t="s">
        <v>80</v>
      </c>
      <c r="P36" s="16"/>
      <c r="Q36" s="16"/>
      <c r="R36" s="16"/>
      <c r="S36" s="16"/>
      <c r="T36" s="16"/>
      <c r="U36" s="103">
        <v>0.75</v>
      </c>
      <c r="V36" s="5"/>
      <c r="W36" s="16"/>
      <c r="X36" s="16"/>
      <c r="Y36" s="16"/>
      <c r="Z36" s="16" t="s">
        <v>80</v>
      </c>
      <c r="AA36" s="16" t="s">
        <v>80</v>
      </c>
      <c r="AB36" s="5" t="s">
        <v>80</v>
      </c>
      <c r="AC36" s="5" t="s">
        <v>80</v>
      </c>
      <c r="AD36" s="16"/>
      <c r="AE36" s="41"/>
      <c r="AF36" s="25">
        <f t="shared" si="0"/>
        <v>0</v>
      </c>
      <c r="AG36" s="35">
        <f t="shared" si="1"/>
        <v>0</v>
      </c>
      <c r="AH36" s="7">
        <f t="shared" si="2"/>
        <v>2</v>
      </c>
      <c r="AI36" s="68">
        <f t="shared" si="3"/>
        <v>2</v>
      </c>
      <c r="AJ36" s="6">
        <f>AI36+'März 24'!AN36</f>
        <v>12</v>
      </c>
    </row>
    <row r="37" spans="1:36">
      <c r="A37" s="70" t="s">
        <v>75</v>
      </c>
      <c r="B37" s="38"/>
      <c r="C37" s="20"/>
      <c r="D37" s="20"/>
      <c r="E37" s="20"/>
      <c r="F37" s="20"/>
      <c r="G37" s="5"/>
      <c r="H37" s="103">
        <v>0.375</v>
      </c>
      <c r="I37" s="16"/>
      <c r="J37" s="20"/>
      <c r="K37" s="20"/>
      <c r="L37" s="20"/>
      <c r="M37" s="20"/>
      <c r="N37" s="5" t="s">
        <v>80</v>
      </c>
      <c r="O37" s="5"/>
      <c r="P37" s="20"/>
      <c r="Q37" s="20"/>
      <c r="R37" s="20"/>
      <c r="S37" s="20"/>
      <c r="T37" s="20"/>
      <c r="U37" s="5"/>
      <c r="V37" s="103">
        <v>0.75</v>
      </c>
      <c r="W37" s="20"/>
      <c r="X37" s="20"/>
      <c r="Y37" s="20"/>
      <c r="Z37" s="20"/>
      <c r="AA37" s="20"/>
      <c r="AB37" s="5"/>
      <c r="AC37" s="5"/>
      <c r="AD37" s="16"/>
      <c r="AE37" s="41"/>
      <c r="AF37" s="25">
        <f t="shared" si="0"/>
        <v>1</v>
      </c>
      <c r="AG37" s="35">
        <f t="shared" si="1"/>
        <v>0</v>
      </c>
      <c r="AH37" s="7">
        <f t="shared" si="2"/>
        <v>1</v>
      </c>
      <c r="AI37" s="68">
        <f t="shared" si="3"/>
        <v>2</v>
      </c>
      <c r="AJ37" s="6">
        <f>AI37+'März 24'!AN37</f>
        <v>13</v>
      </c>
    </row>
    <row r="38" spans="1:36">
      <c r="A38" s="70" t="s">
        <v>59</v>
      </c>
      <c r="B38" s="38"/>
      <c r="C38" s="20"/>
      <c r="D38" s="20"/>
      <c r="E38" s="20"/>
      <c r="F38" s="20"/>
      <c r="G38" s="5"/>
      <c r="H38" s="5"/>
      <c r="I38" s="16"/>
      <c r="J38" s="20"/>
      <c r="K38" s="20"/>
      <c r="L38" s="20"/>
      <c r="M38" s="20"/>
      <c r="N38" s="5" t="s">
        <v>80</v>
      </c>
      <c r="O38" s="103">
        <v>0.75</v>
      </c>
      <c r="P38" s="20"/>
      <c r="Q38" s="20"/>
      <c r="R38" s="20"/>
      <c r="S38" s="20"/>
      <c r="T38" s="20"/>
      <c r="U38" s="5"/>
      <c r="V38" s="103">
        <v>0.375</v>
      </c>
      <c r="W38" s="20"/>
      <c r="X38" s="20"/>
      <c r="Y38" s="20"/>
      <c r="Z38" s="20"/>
      <c r="AA38" s="20"/>
      <c r="AB38" s="5"/>
      <c r="AC38" s="5"/>
      <c r="AD38" s="16"/>
      <c r="AE38" s="41"/>
      <c r="AF38" s="25">
        <f t="shared" si="0"/>
        <v>1</v>
      </c>
      <c r="AG38" s="35">
        <f t="shared" si="1"/>
        <v>0</v>
      </c>
      <c r="AH38" s="7">
        <f t="shared" si="2"/>
        <v>1</v>
      </c>
      <c r="AI38" s="68">
        <f t="shared" si="3"/>
        <v>2</v>
      </c>
      <c r="AJ38" s="6">
        <f>AI38+'März 24'!AN38</f>
        <v>13</v>
      </c>
    </row>
    <row r="39" spans="1:36">
      <c r="A39" s="71" t="s">
        <v>32</v>
      </c>
      <c r="B39" s="38" t="s">
        <v>80</v>
      </c>
      <c r="C39" s="20"/>
      <c r="D39" s="20"/>
      <c r="E39" s="20"/>
      <c r="F39" s="20"/>
      <c r="G39" s="5"/>
      <c r="H39" s="5"/>
      <c r="I39" s="16"/>
      <c r="J39" s="20"/>
      <c r="K39" s="20"/>
      <c r="L39" s="20"/>
      <c r="M39" s="20"/>
      <c r="N39" s="103">
        <v>0.75</v>
      </c>
      <c r="O39" s="5" t="s">
        <v>80</v>
      </c>
      <c r="P39" s="20"/>
      <c r="Q39" s="20"/>
      <c r="R39" s="20"/>
      <c r="S39" s="20"/>
      <c r="T39" s="20"/>
      <c r="U39" s="103">
        <v>0.75</v>
      </c>
      <c r="V39" s="5"/>
      <c r="W39" s="20" t="s">
        <v>80</v>
      </c>
      <c r="X39" s="20" t="s">
        <v>80</v>
      </c>
      <c r="Y39" s="20" t="s">
        <v>80</v>
      </c>
      <c r="Z39" s="20" t="s">
        <v>80</v>
      </c>
      <c r="AA39" s="20" t="s">
        <v>80</v>
      </c>
      <c r="AB39" s="5" t="s">
        <v>80</v>
      </c>
      <c r="AC39" s="5" t="s">
        <v>80</v>
      </c>
      <c r="AD39" s="16"/>
      <c r="AE39" s="41"/>
      <c r="AF39" s="25">
        <f t="shared" si="0"/>
        <v>0</v>
      </c>
      <c r="AG39" s="35">
        <f t="shared" si="1"/>
        <v>0</v>
      </c>
      <c r="AH39" s="7">
        <f t="shared" si="2"/>
        <v>2</v>
      </c>
      <c r="AI39" s="68">
        <f t="shared" si="3"/>
        <v>2</v>
      </c>
      <c r="AJ39" s="6">
        <f>AI39+'März 24'!AN39</f>
        <v>13</v>
      </c>
    </row>
    <row r="40" spans="1:36">
      <c r="A40" s="70" t="s">
        <v>12</v>
      </c>
      <c r="B40" s="38" t="s">
        <v>80</v>
      </c>
      <c r="C40" s="20"/>
      <c r="D40" s="20"/>
      <c r="E40" s="20"/>
      <c r="F40" s="20"/>
      <c r="G40" s="5"/>
      <c r="H40" s="5"/>
      <c r="I40" s="16"/>
      <c r="J40" s="20"/>
      <c r="K40" s="20"/>
      <c r="L40" s="20"/>
      <c r="M40" s="20"/>
      <c r="N40" s="103">
        <v>0.75</v>
      </c>
      <c r="O40" s="5" t="s">
        <v>80</v>
      </c>
      <c r="P40" s="20"/>
      <c r="Q40" s="20"/>
      <c r="R40" s="20"/>
      <c r="S40" s="20"/>
      <c r="T40" s="20"/>
      <c r="U40" s="103">
        <v>0.75</v>
      </c>
      <c r="V40" s="5"/>
      <c r="W40" s="20" t="s">
        <v>80</v>
      </c>
      <c r="X40" s="20" t="s">
        <v>80</v>
      </c>
      <c r="Y40" s="20" t="s">
        <v>80</v>
      </c>
      <c r="Z40" s="20" t="s">
        <v>80</v>
      </c>
      <c r="AA40" s="20" t="s">
        <v>80</v>
      </c>
      <c r="AB40" s="5" t="s">
        <v>80</v>
      </c>
      <c r="AC40" s="5" t="s">
        <v>80</v>
      </c>
      <c r="AD40" s="16"/>
      <c r="AE40" s="41"/>
      <c r="AF40" s="25">
        <f t="shared" si="0"/>
        <v>0</v>
      </c>
      <c r="AG40" s="35">
        <f t="shared" si="1"/>
        <v>0</v>
      </c>
      <c r="AH40" s="7">
        <f t="shared" si="2"/>
        <v>2</v>
      </c>
      <c r="AI40" s="68">
        <f t="shared" si="3"/>
        <v>2</v>
      </c>
      <c r="AJ40" s="6">
        <f>AI40+'März 24'!AN40</f>
        <v>13</v>
      </c>
    </row>
    <row r="41" spans="1:36">
      <c r="A41" s="70" t="s">
        <v>60</v>
      </c>
      <c r="B41" s="111">
        <v>0.375</v>
      </c>
      <c r="C41" s="20"/>
      <c r="D41" s="20"/>
      <c r="E41" s="20"/>
      <c r="F41" s="20"/>
      <c r="G41" s="5"/>
      <c r="H41" s="5"/>
      <c r="I41" s="16"/>
      <c r="J41" s="20"/>
      <c r="K41" s="20"/>
      <c r="L41" s="20"/>
      <c r="M41" s="20"/>
      <c r="N41" s="5" t="s">
        <v>80</v>
      </c>
      <c r="O41" s="103">
        <v>0.75</v>
      </c>
      <c r="P41" s="20"/>
      <c r="Q41" s="20"/>
      <c r="R41" s="20"/>
      <c r="S41" s="20"/>
      <c r="T41" s="20"/>
      <c r="U41" s="5"/>
      <c r="V41" s="5"/>
      <c r="W41" s="20"/>
      <c r="X41" s="20"/>
      <c r="Y41" s="20"/>
      <c r="Z41" s="20"/>
      <c r="AA41" s="20"/>
      <c r="AB41" s="5"/>
      <c r="AC41" s="5"/>
      <c r="AD41" s="16"/>
      <c r="AE41" s="41"/>
      <c r="AF41" s="25">
        <f t="shared" si="0"/>
        <v>1</v>
      </c>
      <c r="AG41" s="35">
        <f t="shared" si="1"/>
        <v>0</v>
      </c>
      <c r="AH41" s="7">
        <f t="shared" si="2"/>
        <v>1</v>
      </c>
      <c r="AI41" s="68">
        <f t="shared" si="3"/>
        <v>2</v>
      </c>
      <c r="AJ41" s="6">
        <f>AI41+'März 24'!AN41</f>
        <v>13</v>
      </c>
    </row>
    <row r="42" spans="1:36">
      <c r="A42" s="70" t="s">
        <v>40</v>
      </c>
      <c r="B42" s="38"/>
      <c r="C42" s="20"/>
      <c r="D42" s="20"/>
      <c r="E42" s="20"/>
      <c r="F42" s="20"/>
      <c r="G42" s="5" t="s">
        <v>80</v>
      </c>
      <c r="H42" s="103">
        <v>0.375</v>
      </c>
      <c r="I42" s="16"/>
      <c r="J42" s="20"/>
      <c r="K42" s="20"/>
      <c r="L42" s="20"/>
      <c r="M42" s="20"/>
      <c r="N42" s="5"/>
      <c r="O42" s="103">
        <v>0.375</v>
      </c>
      <c r="P42" s="20"/>
      <c r="Q42" s="20"/>
      <c r="R42" s="20"/>
      <c r="S42" s="20"/>
      <c r="T42" s="20"/>
      <c r="U42" s="5"/>
      <c r="V42" s="5"/>
      <c r="W42" s="20"/>
      <c r="X42" s="20"/>
      <c r="Y42" s="20"/>
      <c r="Z42" s="20"/>
      <c r="AA42" s="20"/>
      <c r="AB42" s="5"/>
      <c r="AC42" s="5"/>
      <c r="AD42" s="16"/>
      <c r="AE42" s="41"/>
      <c r="AF42" s="25">
        <f t="shared" si="0"/>
        <v>2</v>
      </c>
      <c r="AG42" s="35">
        <f t="shared" si="1"/>
        <v>0</v>
      </c>
      <c r="AH42" s="7">
        <f t="shared" si="2"/>
        <v>0</v>
      </c>
      <c r="AI42" s="68">
        <f t="shared" si="3"/>
        <v>2</v>
      </c>
      <c r="AJ42" s="6">
        <f>AI42+'März 24'!AN42</f>
        <v>13</v>
      </c>
    </row>
    <row r="43" spans="1:36">
      <c r="A43" s="70" t="s">
        <v>44</v>
      </c>
      <c r="B43" s="38"/>
      <c r="C43" s="20"/>
      <c r="D43" s="20"/>
      <c r="E43" s="20"/>
      <c r="F43" s="20"/>
      <c r="G43" s="103">
        <v>0.75</v>
      </c>
      <c r="H43" s="5"/>
      <c r="I43" s="16"/>
      <c r="J43" s="20"/>
      <c r="K43" s="20"/>
      <c r="L43" s="20"/>
      <c r="M43" s="20"/>
      <c r="N43" s="5"/>
      <c r="O43" s="5"/>
      <c r="P43" s="20"/>
      <c r="Q43" s="20"/>
      <c r="R43" s="20"/>
      <c r="S43" s="20"/>
      <c r="T43" s="20"/>
      <c r="U43" s="5"/>
      <c r="V43" s="5" t="s">
        <v>97</v>
      </c>
      <c r="W43" s="20"/>
      <c r="X43" s="20"/>
      <c r="Y43" s="20"/>
      <c r="Z43" s="20"/>
      <c r="AA43" s="20"/>
      <c r="AB43" s="5"/>
      <c r="AC43" s="103">
        <v>0.375</v>
      </c>
      <c r="AD43" s="16"/>
      <c r="AE43" s="41"/>
      <c r="AF43" s="25">
        <f t="shared" si="0"/>
        <v>1</v>
      </c>
      <c r="AG43" s="35">
        <f t="shared" si="1"/>
        <v>0</v>
      </c>
      <c r="AH43" s="7">
        <f t="shared" si="2"/>
        <v>1</v>
      </c>
      <c r="AI43" s="68">
        <f t="shared" si="3"/>
        <v>2</v>
      </c>
      <c r="AJ43" s="6">
        <f>AI43+'März 24'!AN43</f>
        <v>14</v>
      </c>
    </row>
    <row r="44" spans="1:36">
      <c r="A44" s="70" t="s">
        <v>86</v>
      </c>
      <c r="B44" s="38"/>
      <c r="C44" s="20"/>
      <c r="D44" s="20"/>
      <c r="E44" s="20"/>
      <c r="F44" s="20"/>
      <c r="G44" s="103">
        <v>0.75</v>
      </c>
      <c r="H44" s="5"/>
      <c r="I44" s="16"/>
      <c r="J44" s="20"/>
      <c r="K44" s="20"/>
      <c r="L44" s="20"/>
      <c r="M44" s="20"/>
      <c r="N44" s="5" t="s">
        <v>80</v>
      </c>
      <c r="O44" s="5" t="s">
        <v>80</v>
      </c>
      <c r="P44" s="20"/>
      <c r="Q44" s="20"/>
      <c r="R44" s="20"/>
      <c r="S44" s="20"/>
      <c r="T44" s="20"/>
      <c r="U44" s="5"/>
      <c r="V44" s="103">
        <v>0.75</v>
      </c>
      <c r="W44" s="20"/>
      <c r="X44" s="20"/>
      <c r="Y44" s="20"/>
      <c r="Z44" s="20"/>
      <c r="AA44" s="20"/>
      <c r="AB44" s="5"/>
      <c r="AC44" s="5"/>
      <c r="AD44" s="16"/>
      <c r="AE44" s="41"/>
      <c r="AF44" s="25">
        <f t="shared" si="0"/>
        <v>0</v>
      </c>
      <c r="AG44" s="35">
        <f t="shared" si="1"/>
        <v>0</v>
      </c>
      <c r="AH44" s="7">
        <f t="shared" si="2"/>
        <v>2</v>
      </c>
      <c r="AI44" s="68">
        <f t="shared" si="3"/>
        <v>2</v>
      </c>
      <c r="AJ44" s="6">
        <f>AI44+'März 24'!AN44</f>
        <v>12</v>
      </c>
    </row>
    <row r="45" spans="1:36">
      <c r="A45" s="71" t="s">
        <v>65</v>
      </c>
      <c r="B45" s="38"/>
      <c r="C45" s="20"/>
      <c r="D45" s="20"/>
      <c r="E45" s="20"/>
      <c r="F45" s="20"/>
      <c r="G45" s="5"/>
      <c r="H45" s="103">
        <v>0.375</v>
      </c>
      <c r="I45" s="16"/>
      <c r="J45" s="20"/>
      <c r="K45" s="20"/>
      <c r="L45" s="20"/>
      <c r="M45" s="20"/>
      <c r="N45" s="103">
        <v>0.75</v>
      </c>
      <c r="O45" s="103" t="s">
        <v>80</v>
      </c>
      <c r="P45" s="20"/>
      <c r="Q45" s="20"/>
      <c r="R45" s="20"/>
      <c r="S45" s="20"/>
      <c r="T45" s="20"/>
      <c r="U45" s="5"/>
      <c r="V45" s="5"/>
      <c r="W45" s="20"/>
      <c r="X45" s="20"/>
      <c r="Y45" s="20" t="s">
        <v>97</v>
      </c>
      <c r="Z45" s="20" t="s">
        <v>97</v>
      </c>
      <c r="AA45" s="20" t="s">
        <v>97</v>
      </c>
      <c r="AB45" s="5" t="s">
        <v>97</v>
      </c>
      <c r="AC45" s="5" t="s">
        <v>97</v>
      </c>
      <c r="AD45" s="16" t="s">
        <v>97</v>
      </c>
      <c r="AE45" s="41" t="s">
        <v>97</v>
      </c>
      <c r="AF45" s="25">
        <f t="shared" si="0"/>
        <v>1</v>
      </c>
      <c r="AG45" s="35">
        <f t="shared" si="1"/>
        <v>0</v>
      </c>
      <c r="AH45" s="7">
        <f t="shared" si="2"/>
        <v>1</v>
      </c>
      <c r="AI45" s="68">
        <f t="shared" si="3"/>
        <v>2</v>
      </c>
      <c r="AJ45" s="6">
        <f>AI45+'März 24'!AN45</f>
        <v>13</v>
      </c>
    </row>
    <row r="46" spans="1:36">
      <c r="A46" s="70" t="s">
        <v>94</v>
      </c>
      <c r="B46" s="38" t="s">
        <v>80</v>
      </c>
      <c r="C46" s="20"/>
      <c r="D46" s="20"/>
      <c r="E46" s="20"/>
      <c r="F46" s="20"/>
      <c r="G46" s="5"/>
      <c r="H46" s="103">
        <v>0.375</v>
      </c>
      <c r="I46" s="16"/>
      <c r="J46" s="20"/>
      <c r="K46" s="20"/>
      <c r="L46" s="20"/>
      <c r="M46" s="20"/>
      <c r="N46" s="5"/>
      <c r="O46" s="5"/>
      <c r="P46" s="20"/>
      <c r="Q46" s="20"/>
      <c r="R46" s="20"/>
      <c r="S46" s="20"/>
      <c r="T46" s="20"/>
      <c r="U46" s="5"/>
      <c r="V46" s="298">
        <v>0.4375</v>
      </c>
      <c r="W46" s="20"/>
      <c r="X46" s="20"/>
      <c r="Y46" s="20" t="s">
        <v>97</v>
      </c>
      <c r="Z46" s="20" t="s">
        <v>97</v>
      </c>
      <c r="AA46" s="20" t="s">
        <v>97</v>
      </c>
      <c r="AB46" s="5" t="s">
        <v>97</v>
      </c>
      <c r="AC46" s="5" t="s">
        <v>97</v>
      </c>
      <c r="AD46" s="16"/>
      <c r="AE46" s="41"/>
      <c r="AF46" s="25">
        <f t="shared" si="0"/>
        <v>1</v>
      </c>
      <c r="AG46" s="35">
        <f t="shared" si="1"/>
        <v>1</v>
      </c>
      <c r="AH46" s="7">
        <f t="shared" si="2"/>
        <v>0</v>
      </c>
      <c r="AI46" s="68">
        <f t="shared" si="3"/>
        <v>2</v>
      </c>
      <c r="AJ46" s="6">
        <f>AI46+'März 24'!AN46</f>
        <v>12</v>
      </c>
    </row>
    <row r="47" spans="1:36">
      <c r="A47" s="70" t="s">
        <v>45</v>
      </c>
      <c r="B47" s="38"/>
      <c r="C47" s="20"/>
      <c r="D47" s="20"/>
      <c r="E47" s="20"/>
      <c r="F47" s="20"/>
      <c r="G47" s="5"/>
      <c r="H47" s="103">
        <v>0.75</v>
      </c>
      <c r="I47" s="16"/>
      <c r="J47" s="20"/>
      <c r="K47" s="20"/>
      <c r="L47" s="20"/>
      <c r="M47" s="20"/>
      <c r="N47" s="5"/>
      <c r="O47" s="298">
        <v>0.4375</v>
      </c>
      <c r="P47" s="20"/>
      <c r="Q47" s="20"/>
      <c r="R47" s="20"/>
      <c r="S47" s="20"/>
      <c r="T47" s="20"/>
      <c r="U47" s="5"/>
      <c r="V47" s="5"/>
      <c r="W47" s="20"/>
      <c r="X47" s="20"/>
      <c r="Y47" s="20"/>
      <c r="Z47" s="20"/>
      <c r="AA47" s="20"/>
      <c r="AB47" s="5"/>
      <c r="AC47" s="5"/>
      <c r="AD47" s="16"/>
      <c r="AE47" s="41"/>
      <c r="AF47" s="25">
        <f t="shared" si="0"/>
        <v>0</v>
      </c>
      <c r="AG47" s="35">
        <f t="shared" si="1"/>
        <v>1</v>
      </c>
      <c r="AH47" s="7">
        <f t="shared" si="2"/>
        <v>1</v>
      </c>
      <c r="AI47" s="68">
        <f t="shared" si="3"/>
        <v>2</v>
      </c>
      <c r="AJ47" s="6">
        <f>AI47+'März 24'!AN47</f>
        <v>12</v>
      </c>
    </row>
    <row r="48" spans="1:36">
      <c r="A48" s="70" t="s">
        <v>95</v>
      </c>
      <c r="B48" s="38"/>
      <c r="C48" s="20"/>
      <c r="D48" s="20"/>
      <c r="E48" s="20"/>
      <c r="F48" s="20"/>
      <c r="G48" s="5"/>
      <c r="H48" s="103">
        <v>0.75</v>
      </c>
      <c r="I48" s="16"/>
      <c r="J48" s="20"/>
      <c r="K48" s="20"/>
      <c r="L48" s="20"/>
      <c r="M48" s="20"/>
      <c r="N48" s="5"/>
      <c r="O48" s="298">
        <v>0.4375</v>
      </c>
      <c r="P48" s="20"/>
      <c r="Q48" s="20"/>
      <c r="R48" s="20"/>
      <c r="S48" s="20"/>
      <c r="T48" s="20"/>
      <c r="U48" s="5"/>
      <c r="V48" s="5"/>
      <c r="W48" s="20"/>
      <c r="X48" s="20"/>
      <c r="Y48" s="20"/>
      <c r="Z48" s="20"/>
      <c r="AA48" s="20"/>
      <c r="AB48" s="5"/>
      <c r="AC48" s="5"/>
      <c r="AD48" s="16"/>
      <c r="AE48" s="41"/>
      <c r="AF48" s="25">
        <f t="shared" si="0"/>
        <v>0</v>
      </c>
      <c r="AG48" s="35">
        <f t="shared" si="1"/>
        <v>1</v>
      </c>
      <c r="AH48" s="7">
        <f t="shared" si="2"/>
        <v>1</v>
      </c>
      <c r="AI48" s="68">
        <f t="shared" si="3"/>
        <v>2</v>
      </c>
      <c r="AJ48" s="6">
        <f>AI48+'März 24'!AN48</f>
        <v>11</v>
      </c>
    </row>
    <row r="49" spans="1:36">
      <c r="A49" s="70" t="s">
        <v>61</v>
      </c>
      <c r="B49" s="38"/>
      <c r="C49" s="20"/>
      <c r="D49" s="20"/>
      <c r="E49" s="20"/>
      <c r="F49" s="20"/>
      <c r="G49" s="5"/>
      <c r="H49" s="103">
        <v>0.75</v>
      </c>
      <c r="I49" s="16"/>
      <c r="J49" s="20"/>
      <c r="K49" s="20"/>
      <c r="L49" s="20"/>
      <c r="M49" s="20"/>
      <c r="N49" s="5" t="s">
        <v>80</v>
      </c>
      <c r="O49" s="5" t="s">
        <v>80</v>
      </c>
      <c r="P49" s="20"/>
      <c r="Q49" s="20"/>
      <c r="R49" s="20"/>
      <c r="S49" s="20"/>
      <c r="T49" s="20"/>
      <c r="U49" s="5"/>
      <c r="V49" s="103">
        <v>0.375</v>
      </c>
      <c r="W49" s="20"/>
      <c r="X49" s="20"/>
      <c r="Y49" s="20"/>
      <c r="Z49" s="20"/>
      <c r="AA49" s="20"/>
      <c r="AB49" s="5" t="s">
        <v>80</v>
      </c>
      <c r="AC49" s="5" t="s">
        <v>80</v>
      </c>
      <c r="AD49" s="16"/>
      <c r="AE49" s="41"/>
      <c r="AF49" s="25">
        <f t="shared" si="0"/>
        <v>1</v>
      </c>
      <c r="AG49" s="35">
        <f t="shared" si="1"/>
        <v>0</v>
      </c>
      <c r="AH49" s="7">
        <f t="shared" si="2"/>
        <v>1</v>
      </c>
      <c r="AI49" s="68">
        <f t="shared" si="3"/>
        <v>2</v>
      </c>
      <c r="AJ49" s="6">
        <f>AI49+'März 24'!AN49</f>
        <v>13</v>
      </c>
    </row>
    <row r="50" spans="1:36">
      <c r="A50" s="70" t="s">
        <v>43</v>
      </c>
      <c r="B50" s="38" t="s">
        <v>80</v>
      </c>
      <c r="C50" s="20"/>
      <c r="D50" s="20"/>
      <c r="E50" s="20"/>
      <c r="F50" s="20"/>
      <c r="G50" s="103">
        <v>0.75</v>
      </c>
      <c r="H50" s="5"/>
      <c r="I50" s="16"/>
      <c r="J50" s="20"/>
      <c r="K50" s="20"/>
      <c r="L50" s="20"/>
      <c r="M50" s="20"/>
      <c r="N50" s="5" t="s">
        <v>80</v>
      </c>
      <c r="O50" s="5" t="s">
        <v>80</v>
      </c>
      <c r="P50" s="20"/>
      <c r="Q50" s="20"/>
      <c r="R50" s="20"/>
      <c r="S50" s="20"/>
      <c r="T50" s="20"/>
      <c r="U50" s="5"/>
      <c r="V50" s="298">
        <v>0.4375</v>
      </c>
      <c r="W50" s="20"/>
      <c r="X50" s="20"/>
      <c r="Y50" s="20"/>
      <c r="Z50" s="20"/>
      <c r="AA50" s="20"/>
      <c r="AB50" s="5"/>
      <c r="AC50" s="5" t="s">
        <v>80</v>
      </c>
      <c r="AD50" s="16"/>
      <c r="AE50" s="41"/>
      <c r="AF50" s="25">
        <f t="shared" si="0"/>
        <v>0</v>
      </c>
      <c r="AG50" s="35">
        <f t="shared" si="1"/>
        <v>1</v>
      </c>
      <c r="AH50" s="7">
        <f t="shared" si="2"/>
        <v>1</v>
      </c>
      <c r="AI50" s="68">
        <f t="shared" si="3"/>
        <v>2</v>
      </c>
      <c r="AJ50" s="6">
        <f>AI50+'März 24'!AN50</f>
        <v>13</v>
      </c>
    </row>
    <row r="51" spans="1:36">
      <c r="A51" s="70" t="s">
        <v>79</v>
      </c>
      <c r="B51" s="38" t="s">
        <v>97</v>
      </c>
      <c r="C51" s="20"/>
      <c r="D51" s="20"/>
      <c r="E51" s="20"/>
      <c r="F51" s="20"/>
      <c r="G51" s="5" t="s">
        <v>97</v>
      </c>
      <c r="H51" s="5"/>
      <c r="I51" s="16"/>
      <c r="J51" s="20"/>
      <c r="K51" s="20"/>
      <c r="L51" s="20"/>
      <c r="M51" s="20"/>
      <c r="N51" s="5" t="s">
        <v>97</v>
      </c>
      <c r="O51" s="103">
        <v>0.375</v>
      </c>
      <c r="P51" s="20"/>
      <c r="Q51" s="20"/>
      <c r="R51" s="20"/>
      <c r="S51" s="20"/>
      <c r="T51" s="20"/>
      <c r="U51" s="5"/>
      <c r="V51" s="103">
        <v>0.75</v>
      </c>
      <c r="W51" s="20"/>
      <c r="X51" s="20"/>
      <c r="Y51" s="20"/>
      <c r="Z51" s="20" t="s">
        <v>97</v>
      </c>
      <c r="AA51" s="20" t="s">
        <v>97</v>
      </c>
      <c r="AB51" s="5" t="s">
        <v>97</v>
      </c>
      <c r="AC51" s="5" t="s">
        <v>97</v>
      </c>
      <c r="AD51" s="16"/>
      <c r="AE51" s="41"/>
      <c r="AF51" s="25">
        <f t="shared" si="0"/>
        <v>1</v>
      </c>
      <c r="AG51" s="35">
        <f t="shared" si="1"/>
        <v>0</v>
      </c>
      <c r="AH51" s="7">
        <f t="shared" si="2"/>
        <v>1</v>
      </c>
      <c r="AI51" s="68">
        <f t="shared" si="3"/>
        <v>2</v>
      </c>
      <c r="AJ51" s="6">
        <f>AI51+'März 24'!AN51</f>
        <v>13</v>
      </c>
    </row>
    <row r="52" spans="1:36">
      <c r="A52" s="70" t="s">
        <v>89</v>
      </c>
      <c r="B52" s="38"/>
      <c r="C52" s="20"/>
      <c r="D52" s="20"/>
      <c r="E52" s="20"/>
      <c r="F52" s="20"/>
      <c r="G52" s="5" t="s">
        <v>80</v>
      </c>
      <c r="H52" s="103">
        <v>0.75</v>
      </c>
      <c r="I52" s="16"/>
      <c r="J52" s="20"/>
      <c r="K52" s="20"/>
      <c r="L52" s="20"/>
      <c r="M52" s="20"/>
      <c r="N52" s="5"/>
      <c r="O52" s="5"/>
      <c r="P52" s="20"/>
      <c r="Q52" s="20"/>
      <c r="R52" s="20"/>
      <c r="S52" s="20"/>
      <c r="T52" s="20"/>
      <c r="U52" s="5"/>
      <c r="V52" s="5"/>
      <c r="W52" s="20"/>
      <c r="X52" s="20"/>
      <c r="Y52" s="20"/>
      <c r="Z52" s="20"/>
      <c r="AA52" s="20"/>
      <c r="AB52" s="5"/>
      <c r="AC52" s="103">
        <v>0.375</v>
      </c>
      <c r="AD52" s="16"/>
      <c r="AE52" s="41"/>
      <c r="AF52" s="25">
        <f t="shared" si="0"/>
        <v>1</v>
      </c>
      <c r="AG52" s="35">
        <f t="shared" si="1"/>
        <v>0</v>
      </c>
      <c r="AH52" s="7">
        <f t="shared" si="2"/>
        <v>1</v>
      </c>
      <c r="AI52" s="68">
        <f t="shared" si="3"/>
        <v>2</v>
      </c>
      <c r="AJ52" s="6">
        <f>AI52+'März 24'!AN52</f>
        <v>12</v>
      </c>
    </row>
    <row r="53" spans="1:36">
      <c r="A53" s="70" t="s">
        <v>66</v>
      </c>
      <c r="B53" s="38"/>
      <c r="C53" s="20"/>
      <c r="D53" s="20"/>
      <c r="E53" s="20"/>
      <c r="F53" s="20"/>
      <c r="G53" s="5"/>
      <c r="H53" s="103">
        <v>0.75</v>
      </c>
      <c r="I53" s="16"/>
      <c r="J53" s="20"/>
      <c r="K53" s="20"/>
      <c r="L53" s="20"/>
      <c r="M53" s="20"/>
      <c r="N53" s="5" t="s">
        <v>80</v>
      </c>
      <c r="O53" s="5"/>
      <c r="P53" s="20"/>
      <c r="Q53" s="20"/>
      <c r="R53" s="20"/>
      <c r="S53" s="20"/>
      <c r="T53" s="20"/>
      <c r="U53" s="103">
        <v>0.75</v>
      </c>
      <c r="V53" s="5"/>
      <c r="W53" s="20"/>
      <c r="X53" s="20"/>
      <c r="Y53" s="20"/>
      <c r="Z53" s="20"/>
      <c r="AA53" s="20"/>
      <c r="AB53" s="5"/>
      <c r="AC53" s="5"/>
      <c r="AD53" s="16"/>
      <c r="AE53" s="41"/>
      <c r="AF53" s="25">
        <f t="shared" si="0"/>
        <v>0</v>
      </c>
      <c r="AG53" s="35">
        <f t="shared" si="1"/>
        <v>0</v>
      </c>
      <c r="AH53" s="7">
        <f t="shared" si="2"/>
        <v>2</v>
      </c>
      <c r="AI53" s="68">
        <f t="shared" si="3"/>
        <v>2</v>
      </c>
      <c r="AJ53" s="6">
        <f>AI53+'März 24'!AN53</f>
        <v>13</v>
      </c>
    </row>
    <row r="54" spans="1:36">
      <c r="A54" s="70" t="s">
        <v>62</v>
      </c>
      <c r="B54" s="38"/>
      <c r="C54" s="20"/>
      <c r="D54" s="20"/>
      <c r="E54" s="20"/>
      <c r="F54" s="20"/>
      <c r="G54" s="103">
        <v>0.75</v>
      </c>
      <c r="H54" s="5"/>
      <c r="I54" s="16"/>
      <c r="J54" s="20"/>
      <c r="K54" s="20"/>
      <c r="L54" s="20"/>
      <c r="M54" s="20"/>
      <c r="N54" s="5"/>
      <c r="O54" s="5"/>
      <c r="P54" s="20"/>
      <c r="Q54" s="20"/>
      <c r="R54" s="20"/>
      <c r="S54" s="20"/>
      <c r="T54" s="20"/>
      <c r="U54" s="5"/>
      <c r="V54" s="5"/>
      <c r="W54" s="20"/>
      <c r="X54" s="20"/>
      <c r="Y54" s="20"/>
      <c r="Z54" s="20"/>
      <c r="AA54" s="20"/>
      <c r="AB54" s="5"/>
      <c r="AC54" s="103">
        <v>0.375</v>
      </c>
      <c r="AD54" s="16"/>
      <c r="AE54" s="41"/>
      <c r="AF54" s="25">
        <f t="shared" si="0"/>
        <v>1</v>
      </c>
      <c r="AG54" s="35">
        <f t="shared" si="1"/>
        <v>0</v>
      </c>
      <c r="AH54" s="7">
        <f t="shared" si="2"/>
        <v>1</v>
      </c>
      <c r="AI54" s="68">
        <f t="shared" si="3"/>
        <v>2</v>
      </c>
      <c r="AJ54" s="6">
        <f>AI54+'März 24'!AN54</f>
        <v>13</v>
      </c>
    </row>
    <row r="55" spans="1:36" ht="16" thickBot="1">
      <c r="A55" s="177" t="s">
        <v>73</v>
      </c>
      <c r="B55" s="141" t="s">
        <v>80</v>
      </c>
      <c r="C55" s="95"/>
      <c r="D55" s="95"/>
      <c r="E55" s="95"/>
      <c r="F55" s="95"/>
      <c r="G55" s="53"/>
      <c r="H55" s="53" t="s">
        <v>80</v>
      </c>
      <c r="I55" s="33"/>
      <c r="J55" s="95"/>
      <c r="K55" s="95"/>
      <c r="L55" s="95"/>
      <c r="M55" s="95"/>
      <c r="N55" s="53" t="s">
        <v>80</v>
      </c>
      <c r="O55" s="338">
        <v>0.75</v>
      </c>
      <c r="P55" s="95"/>
      <c r="Q55" s="95"/>
      <c r="R55" s="95"/>
      <c r="S55" s="95"/>
      <c r="T55" s="95"/>
      <c r="U55" s="53"/>
      <c r="V55" s="53"/>
      <c r="W55" s="95"/>
      <c r="X55" s="95"/>
      <c r="Y55" s="95"/>
      <c r="Z55" s="95"/>
      <c r="AA55" s="95"/>
      <c r="AB55" s="53"/>
      <c r="AC55" s="338">
        <v>0.375</v>
      </c>
      <c r="AD55" s="33"/>
      <c r="AE55" s="339"/>
      <c r="AF55" s="66">
        <f t="shared" si="0"/>
        <v>1</v>
      </c>
      <c r="AG55" s="32">
        <f t="shared" si="1"/>
        <v>0</v>
      </c>
      <c r="AH55" s="8">
        <f t="shared" si="2"/>
        <v>1</v>
      </c>
      <c r="AI55" s="207">
        <f t="shared" si="3"/>
        <v>2</v>
      </c>
      <c r="AJ55" s="65">
        <f>AI55+'März 24'!AN55</f>
        <v>13</v>
      </c>
    </row>
    <row r="56" spans="1:36">
      <c r="A56" s="306">
        <v>0.375</v>
      </c>
      <c r="B56" s="37">
        <f>COUNTIFS(B3:B55,"09:00")</f>
        <v>9</v>
      </c>
      <c r="C56" s="18"/>
      <c r="D56" s="18"/>
      <c r="E56" s="18"/>
      <c r="F56" s="18"/>
      <c r="G56" s="4"/>
      <c r="H56" s="4">
        <f>COUNTIFS(H3:H55,"09:00")</f>
        <v>8</v>
      </c>
      <c r="I56" s="18"/>
      <c r="J56" s="22"/>
      <c r="K56" s="22"/>
      <c r="L56" s="22"/>
      <c r="M56" s="22"/>
      <c r="N56" s="4"/>
      <c r="O56" s="4">
        <f>COUNTIFS(O3:O55,"09:00")</f>
        <v>7</v>
      </c>
      <c r="P56" s="18"/>
      <c r="Q56" s="22"/>
      <c r="R56" s="22"/>
      <c r="S56" s="22"/>
      <c r="T56" s="22"/>
      <c r="U56" s="4"/>
      <c r="V56" s="4">
        <f>COUNTIFS(V3:V55,"09:00")</f>
        <v>11</v>
      </c>
      <c r="W56" s="22"/>
      <c r="X56" s="22"/>
      <c r="Y56" s="22"/>
      <c r="Z56" s="22"/>
      <c r="AA56" s="22"/>
      <c r="AB56" s="4"/>
      <c r="AC56" s="4">
        <f>COUNTIFS(AC3:AC55,"09:00")</f>
        <v>6</v>
      </c>
      <c r="AD56" s="18"/>
      <c r="AE56" s="112"/>
    </row>
    <row r="57" spans="1:36">
      <c r="A57" s="306">
        <v>0.4375</v>
      </c>
      <c r="B57" s="38"/>
      <c r="C57" s="16"/>
      <c r="D57" s="16"/>
      <c r="E57" s="16"/>
      <c r="F57" s="16"/>
      <c r="G57" s="5"/>
      <c r="H57" s="107">
        <f>COUNTIFS(H3:H55,"10:30")</f>
        <v>2</v>
      </c>
      <c r="I57" s="16"/>
      <c r="J57" s="20"/>
      <c r="K57" s="20"/>
      <c r="L57" s="82"/>
      <c r="M57" s="16"/>
      <c r="N57" s="83"/>
      <c r="O57" s="107">
        <f>COUNTIFS(O3:O55,"10:30")</f>
        <v>2</v>
      </c>
      <c r="P57" s="20"/>
      <c r="Q57" s="20"/>
      <c r="R57" s="20"/>
      <c r="S57" s="20"/>
      <c r="T57" s="20"/>
      <c r="U57" s="5"/>
      <c r="V57" s="107">
        <f>COUNTIFS(V3:V55,"10:30")</f>
        <v>2</v>
      </c>
      <c r="W57" s="20"/>
      <c r="X57" s="20"/>
      <c r="Y57" s="20"/>
      <c r="Z57" s="20"/>
      <c r="AA57" s="20"/>
      <c r="AB57" s="5"/>
      <c r="AC57" s="107">
        <f>COUNTIFS(AC3:AC55,"10:30")</f>
        <v>2</v>
      </c>
      <c r="AD57" s="165"/>
      <c r="AE57" s="307"/>
    </row>
    <row r="58" spans="1:36" ht="16" thickBot="1">
      <c r="A58" s="306">
        <v>0.75</v>
      </c>
      <c r="B58" s="141"/>
      <c r="C58" s="33"/>
      <c r="D58" s="33"/>
      <c r="E58" s="33"/>
      <c r="F58" s="33"/>
      <c r="G58" s="53">
        <f>COUNTIFS(G3:G55,"18:00")</f>
        <v>11</v>
      </c>
      <c r="H58" s="53">
        <f>COUNTIFS(H3:H55,"18:00")</f>
        <v>6</v>
      </c>
      <c r="I58" s="33"/>
      <c r="J58" s="95"/>
      <c r="K58" s="95"/>
      <c r="L58" s="308"/>
      <c r="M58" s="33"/>
      <c r="N58" s="53">
        <f>COUNTIFS(N3:N55,"18:00")</f>
        <v>7</v>
      </c>
      <c r="O58" s="53">
        <f>COUNTIFS(O3:O55,"18:00")</f>
        <v>7</v>
      </c>
      <c r="P58" s="95"/>
      <c r="Q58" s="95"/>
      <c r="R58" s="95"/>
      <c r="S58" s="95"/>
      <c r="T58" s="95"/>
      <c r="U58" s="53">
        <f>COUNTIFS(U3:U55,"18:00")</f>
        <v>8</v>
      </c>
      <c r="V58" s="53">
        <f>COUNTIFS(V3:V55,"18:00")</f>
        <v>7</v>
      </c>
      <c r="W58" s="95"/>
      <c r="X58" s="95"/>
      <c r="Y58" s="95"/>
      <c r="Z58" s="95"/>
      <c r="AA58" s="95"/>
      <c r="AB58" s="53">
        <f>COUNTIFS(AB3:AB55,"18:00")</f>
        <v>6</v>
      </c>
      <c r="AC58" s="53">
        <f>COUNTIFS(AC3:AC55,"18:00")</f>
        <v>4</v>
      </c>
      <c r="AD58" s="135"/>
      <c r="AE58" s="147"/>
    </row>
    <row r="59" spans="1:36">
      <c r="A59" s="138" t="s">
        <v>99</v>
      </c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65"/>
  <sheetViews>
    <sheetView tabSelected="1" zoomScaleNormal="100" workbookViewId="0">
      <selection activeCell="AA24" sqref="AA24"/>
    </sheetView>
  </sheetViews>
  <sheetFormatPr baseColWidth="10" defaultRowHeight="15"/>
  <cols>
    <col min="1" max="1" width="23.6640625" bestFit="1" customWidth="1"/>
    <col min="2" max="27" width="3.6640625" customWidth="1"/>
    <col min="28" max="28" width="3.6640625" style="42" customWidth="1"/>
    <col min="29" max="32" width="3.6640625" customWidth="1"/>
    <col min="33" max="37" width="4.6640625" customWidth="1"/>
  </cols>
  <sheetData>
    <row r="1" spans="1:39" ht="16" thickBot="1">
      <c r="A1" s="346" t="s">
        <v>37</v>
      </c>
      <c r="B1" s="13" t="s">
        <v>3</v>
      </c>
      <c r="C1" s="14" t="s">
        <v>4</v>
      </c>
      <c r="D1" s="21" t="s">
        <v>5</v>
      </c>
      <c r="E1" s="2" t="s">
        <v>6</v>
      </c>
      <c r="F1" s="2" t="s">
        <v>7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2" t="s">
        <v>6</v>
      </c>
      <c r="M1" s="2" t="s">
        <v>7</v>
      </c>
      <c r="N1" s="21" t="s">
        <v>1</v>
      </c>
      <c r="O1" s="21" t="s">
        <v>2</v>
      </c>
      <c r="P1" s="21" t="s">
        <v>3</v>
      </c>
      <c r="Q1" s="21" t="s">
        <v>4</v>
      </c>
      <c r="R1" s="21" t="s">
        <v>5</v>
      </c>
      <c r="S1" s="2" t="s">
        <v>6</v>
      </c>
      <c r="T1" s="2" t="s">
        <v>7</v>
      </c>
      <c r="U1" s="2" t="s">
        <v>1</v>
      </c>
      <c r="V1" s="21" t="s">
        <v>2</v>
      </c>
      <c r="W1" s="21" t="s">
        <v>3</v>
      </c>
      <c r="X1" s="21" t="s">
        <v>4</v>
      </c>
      <c r="Y1" s="21" t="s">
        <v>5</v>
      </c>
      <c r="Z1" s="2" t="s">
        <v>6</v>
      </c>
      <c r="AA1" s="2" t="s">
        <v>7</v>
      </c>
      <c r="AB1" s="14" t="s">
        <v>1</v>
      </c>
      <c r="AC1" s="14" t="s">
        <v>2</v>
      </c>
      <c r="AD1" s="14" t="s">
        <v>3</v>
      </c>
      <c r="AE1" s="14" t="s">
        <v>4</v>
      </c>
      <c r="AF1" s="60" t="s">
        <v>5</v>
      </c>
    </row>
    <row r="2" spans="1:39" ht="16" thickBot="1">
      <c r="A2" s="346"/>
      <c r="B2" s="79">
        <v>1</v>
      </c>
      <c r="C2" s="72">
        <v>2</v>
      </c>
      <c r="D2" s="72">
        <v>3</v>
      </c>
      <c r="E2" s="3">
        <v>4</v>
      </c>
      <c r="F2" s="3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  <c r="L2" s="3">
        <v>11</v>
      </c>
      <c r="M2" s="3">
        <v>12</v>
      </c>
      <c r="N2" s="72">
        <v>13</v>
      </c>
      <c r="O2" s="72">
        <v>14</v>
      </c>
      <c r="P2" s="72">
        <v>15</v>
      </c>
      <c r="Q2" s="72">
        <v>16</v>
      </c>
      <c r="R2" s="72">
        <v>17</v>
      </c>
      <c r="S2" s="3">
        <v>18</v>
      </c>
      <c r="T2" s="3">
        <v>19</v>
      </c>
      <c r="U2" s="3">
        <v>20</v>
      </c>
      <c r="V2" s="72">
        <v>21</v>
      </c>
      <c r="W2" s="72">
        <v>22</v>
      </c>
      <c r="X2" s="72">
        <v>23</v>
      </c>
      <c r="Y2" s="72">
        <v>24</v>
      </c>
      <c r="Z2" s="3">
        <v>25</v>
      </c>
      <c r="AA2" s="3">
        <v>26</v>
      </c>
      <c r="AB2" s="72">
        <v>27</v>
      </c>
      <c r="AC2" s="72">
        <v>28</v>
      </c>
      <c r="AD2" s="72">
        <v>29</v>
      </c>
      <c r="AE2" s="72">
        <v>30</v>
      </c>
      <c r="AF2" s="144">
        <v>31</v>
      </c>
      <c r="AG2" s="43" t="s">
        <v>8</v>
      </c>
      <c r="AH2" s="145">
        <v>0.4375</v>
      </c>
      <c r="AI2" s="84" t="s">
        <v>9</v>
      </c>
      <c r="AJ2" s="84" t="s">
        <v>107</v>
      </c>
      <c r="AK2" s="10" t="s">
        <v>20</v>
      </c>
      <c r="AL2" s="45" t="s">
        <v>10</v>
      </c>
      <c r="AM2" s="28" t="s">
        <v>13</v>
      </c>
    </row>
    <row r="3" spans="1:39">
      <c r="A3" s="96" t="s">
        <v>51</v>
      </c>
      <c r="B3" s="155"/>
      <c r="C3" s="77"/>
      <c r="D3" s="77"/>
      <c r="E3" s="75"/>
      <c r="F3" s="75" t="s">
        <v>9</v>
      </c>
      <c r="G3" s="77"/>
      <c r="H3" s="77"/>
      <c r="I3" s="77"/>
      <c r="J3" s="77"/>
      <c r="K3" s="77"/>
      <c r="L3" s="75" t="s">
        <v>80</v>
      </c>
      <c r="M3" s="75" t="s">
        <v>80</v>
      </c>
      <c r="N3" s="77"/>
      <c r="O3" s="77"/>
      <c r="P3" s="77"/>
      <c r="Q3" s="77"/>
      <c r="R3" s="77"/>
      <c r="S3" s="75" t="s">
        <v>9</v>
      </c>
      <c r="T3" s="75"/>
      <c r="U3" s="75"/>
      <c r="V3" s="77"/>
      <c r="W3" s="77"/>
      <c r="X3" s="77"/>
      <c r="Y3" s="77"/>
      <c r="Z3" s="75" t="s">
        <v>80</v>
      </c>
      <c r="AA3" s="75" t="s">
        <v>80</v>
      </c>
      <c r="AB3" s="89"/>
      <c r="AC3" s="89"/>
      <c r="AD3" s="89"/>
      <c r="AE3" s="89"/>
      <c r="AF3" s="312"/>
      <c r="AG3" s="23">
        <f>COUNTIFS(B3:AF3,"9.00")</f>
        <v>0</v>
      </c>
      <c r="AH3" s="31">
        <f>COUNTIFS(B3:AF3,"10:30")</f>
        <v>0</v>
      </c>
      <c r="AI3" s="31">
        <f>COUNTIFS(B3:AF3,"18.00")</f>
        <v>2</v>
      </c>
      <c r="AJ3" s="31">
        <f>COUNTIFS(B3:AF3,"19.00")</f>
        <v>0</v>
      </c>
      <c r="AK3" s="24">
        <f>COUNTIFS(B3:AF3,"19.30")</f>
        <v>0</v>
      </c>
      <c r="AL3" s="9">
        <f>SUM(AG3:AK3)</f>
        <v>2</v>
      </c>
      <c r="AM3" s="67">
        <f>AL3+'April 24'!AJ3</f>
        <v>18</v>
      </c>
    </row>
    <row r="4" spans="1:39">
      <c r="A4" s="70" t="s">
        <v>52</v>
      </c>
      <c r="B4" s="156"/>
      <c r="C4" s="78"/>
      <c r="D4" s="78"/>
      <c r="E4" s="76"/>
      <c r="F4" s="76" t="s">
        <v>9</v>
      </c>
      <c r="G4" s="78"/>
      <c r="H4" s="78"/>
      <c r="I4" s="78"/>
      <c r="J4" s="78"/>
      <c r="K4" s="78"/>
      <c r="L4" s="76" t="s">
        <v>80</v>
      </c>
      <c r="M4" s="76" t="s">
        <v>80</v>
      </c>
      <c r="N4" s="78"/>
      <c r="O4" s="78"/>
      <c r="P4" s="78"/>
      <c r="Q4" s="78"/>
      <c r="R4" s="78"/>
      <c r="S4" s="76" t="s">
        <v>9</v>
      </c>
      <c r="T4" s="76"/>
      <c r="U4" s="76"/>
      <c r="V4" s="78"/>
      <c r="W4" s="78"/>
      <c r="X4" s="78"/>
      <c r="Y4" s="78"/>
      <c r="Z4" s="76" t="s">
        <v>80</v>
      </c>
      <c r="AA4" s="76" t="s">
        <v>80</v>
      </c>
      <c r="AB4" s="88"/>
      <c r="AC4" s="88"/>
      <c r="AD4" s="88"/>
      <c r="AE4" s="88"/>
      <c r="AF4" s="313"/>
      <c r="AG4" s="102">
        <f t="shared" ref="AG4:AG55" si="0">COUNTIFS(B4:AF4,"9.00")</f>
        <v>0</v>
      </c>
      <c r="AH4" s="94">
        <f t="shared" ref="AH4:AH55" si="1">COUNTIFS(B4:AF4,"10:30")</f>
        <v>0</v>
      </c>
      <c r="AI4" s="94">
        <f t="shared" ref="AI4:AI55" si="2">COUNTIFS(B4:AF4,"18.00")</f>
        <v>2</v>
      </c>
      <c r="AJ4" s="35">
        <f t="shared" ref="AJ4:AJ55" si="3">COUNTIFS(B4:AF4,"19.00")</f>
        <v>0</v>
      </c>
      <c r="AK4" s="7">
        <f t="shared" ref="AK4:AK55" si="4">COUNTIFS(B4:AF4,"19.30")</f>
        <v>0</v>
      </c>
      <c r="AL4" s="6">
        <f t="shared" ref="AL4:AL55" si="5">SUM(AG4:AK4)</f>
        <v>2</v>
      </c>
      <c r="AM4" s="68">
        <f>AL4+'April 24'!AJ4</f>
        <v>18</v>
      </c>
    </row>
    <row r="5" spans="1:39">
      <c r="A5" s="70" t="s">
        <v>46</v>
      </c>
      <c r="B5" s="314"/>
      <c r="C5" s="88"/>
      <c r="D5" s="88"/>
      <c r="E5" s="76" t="s">
        <v>9</v>
      </c>
      <c r="F5" s="76"/>
      <c r="G5" s="88"/>
      <c r="H5" s="88"/>
      <c r="I5" s="88"/>
      <c r="J5" s="88"/>
      <c r="K5" s="88"/>
      <c r="L5" s="76"/>
      <c r="M5" s="76" t="s">
        <v>8</v>
      </c>
      <c r="N5" s="88"/>
      <c r="O5" s="88"/>
      <c r="P5" s="88"/>
      <c r="Q5" s="88"/>
      <c r="R5" s="88"/>
      <c r="S5" s="76" t="s">
        <v>80</v>
      </c>
      <c r="T5" s="76" t="s">
        <v>80</v>
      </c>
      <c r="U5" s="76" t="s">
        <v>80</v>
      </c>
      <c r="V5" s="88"/>
      <c r="W5" s="88"/>
      <c r="X5" s="88"/>
      <c r="Y5" s="88"/>
      <c r="Z5" s="76" t="s">
        <v>80</v>
      </c>
      <c r="AA5" s="76" t="s">
        <v>80</v>
      </c>
      <c r="AB5" s="88"/>
      <c r="AC5" s="88"/>
      <c r="AD5" s="88"/>
      <c r="AE5" s="88"/>
      <c r="AF5" s="313"/>
      <c r="AG5" s="102">
        <f t="shared" si="0"/>
        <v>1</v>
      </c>
      <c r="AH5" s="94">
        <f t="shared" si="1"/>
        <v>0</v>
      </c>
      <c r="AI5" s="94">
        <f t="shared" si="2"/>
        <v>1</v>
      </c>
      <c r="AJ5" s="35">
        <f t="shared" si="3"/>
        <v>0</v>
      </c>
      <c r="AK5" s="7">
        <f t="shared" si="4"/>
        <v>0</v>
      </c>
      <c r="AL5" s="6">
        <f t="shared" si="5"/>
        <v>2</v>
      </c>
      <c r="AM5" s="69">
        <f>AL5+'April 24'!AJ5</f>
        <v>18</v>
      </c>
    </row>
    <row r="6" spans="1:39">
      <c r="A6" s="70" t="s">
        <v>41</v>
      </c>
      <c r="B6" s="156"/>
      <c r="C6" s="78"/>
      <c r="D6" s="78"/>
      <c r="E6" s="76" t="s">
        <v>80</v>
      </c>
      <c r="F6" s="76"/>
      <c r="G6" s="78"/>
      <c r="H6" s="78"/>
      <c r="I6" s="78"/>
      <c r="J6" s="78"/>
      <c r="K6" s="78"/>
      <c r="L6" s="76" t="s">
        <v>9</v>
      </c>
      <c r="M6" s="76"/>
      <c r="N6" s="78"/>
      <c r="O6" s="78"/>
      <c r="P6" s="78"/>
      <c r="Q6" s="78"/>
      <c r="R6" s="78"/>
      <c r="S6" s="76"/>
      <c r="T6" s="76"/>
      <c r="U6" s="76" t="s">
        <v>8</v>
      </c>
      <c r="V6" s="78"/>
      <c r="W6" s="78"/>
      <c r="X6" s="78"/>
      <c r="Y6" s="78"/>
      <c r="Z6" s="76" t="s">
        <v>80</v>
      </c>
      <c r="AA6" s="76" t="s">
        <v>80</v>
      </c>
      <c r="AB6" s="88"/>
      <c r="AC6" s="88"/>
      <c r="AD6" s="88"/>
      <c r="AE6" s="88"/>
      <c r="AF6" s="313"/>
      <c r="AG6" s="102">
        <f t="shared" si="0"/>
        <v>1</v>
      </c>
      <c r="AH6" s="94">
        <f t="shared" si="1"/>
        <v>0</v>
      </c>
      <c r="AI6" s="94">
        <f t="shared" si="2"/>
        <v>1</v>
      </c>
      <c r="AJ6" s="35">
        <f t="shared" si="3"/>
        <v>0</v>
      </c>
      <c r="AK6" s="7">
        <f t="shared" si="4"/>
        <v>0</v>
      </c>
      <c r="AL6" s="6">
        <f t="shared" si="5"/>
        <v>2</v>
      </c>
      <c r="AM6" s="68">
        <f>AL6+'April 24'!AJ6</f>
        <v>17</v>
      </c>
    </row>
    <row r="7" spans="1:39">
      <c r="A7" s="71" t="s">
        <v>25</v>
      </c>
      <c r="B7" s="156"/>
      <c r="C7" s="78"/>
      <c r="D7" s="78"/>
      <c r="E7" s="76" t="s">
        <v>9</v>
      </c>
      <c r="F7" s="76"/>
      <c r="G7" s="78"/>
      <c r="H7" s="78"/>
      <c r="I7" s="78"/>
      <c r="J7" s="78"/>
      <c r="K7" s="78"/>
      <c r="L7" s="76"/>
      <c r="M7" s="76"/>
      <c r="N7" s="78"/>
      <c r="O7" s="78"/>
      <c r="P7" s="78"/>
      <c r="Q7" s="78"/>
      <c r="R7" s="78"/>
      <c r="S7" s="76"/>
      <c r="T7" s="76"/>
      <c r="U7" s="76"/>
      <c r="V7" s="78"/>
      <c r="W7" s="78"/>
      <c r="X7" s="78"/>
      <c r="Y7" s="78"/>
      <c r="Z7" s="76"/>
      <c r="AA7" s="76" t="s">
        <v>8</v>
      </c>
      <c r="AB7" s="88"/>
      <c r="AC7" s="88"/>
      <c r="AD7" s="88"/>
      <c r="AE7" s="88"/>
      <c r="AF7" s="313"/>
      <c r="AG7" s="102">
        <f t="shared" si="0"/>
        <v>1</v>
      </c>
      <c r="AH7" s="94">
        <f t="shared" si="1"/>
        <v>0</v>
      </c>
      <c r="AI7" s="94">
        <f t="shared" si="2"/>
        <v>1</v>
      </c>
      <c r="AJ7" s="35">
        <f t="shared" si="3"/>
        <v>0</v>
      </c>
      <c r="AK7" s="7">
        <f t="shared" si="4"/>
        <v>0</v>
      </c>
      <c r="AL7" s="6">
        <f t="shared" si="5"/>
        <v>2</v>
      </c>
      <c r="AM7" s="68">
        <f>AL7+'April 24'!AJ7</f>
        <v>18</v>
      </c>
    </row>
    <row r="8" spans="1:39">
      <c r="A8" s="70" t="s">
        <v>101</v>
      </c>
      <c r="B8" s="156"/>
      <c r="C8" s="78"/>
      <c r="D8" s="78"/>
      <c r="E8" s="76"/>
      <c r="F8" s="76" t="s">
        <v>8</v>
      </c>
      <c r="G8" s="78"/>
      <c r="H8" s="78"/>
      <c r="I8" s="78"/>
      <c r="J8" s="78"/>
      <c r="K8" s="78"/>
      <c r="L8" s="76"/>
      <c r="M8" s="76"/>
      <c r="N8" s="78"/>
      <c r="O8" s="78"/>
      <c r="P8" s="78"/>
      <c r="Q8" s="78"/>
      <c r="R8" s="78"/>
      <c r="S8" s="76"/>
      <c r="T8" s="76"/>
      <c r="U8" s="76"/>
      <c r="V8" s="78"/>
      <c r="W8" s="78"/>
      <c r="X8" s="78"/>
      <c r="Y8" s="78"/>
      <c r="Z8" s="76" t="s">
        <v>9</v>
      </c>
      <c r="AA8" s="76"/>
      <c r="AB8" s="88"/>
      <c r="AC8" s="88"/>
      <c r="AD8" s="88"/>
      <c r="AE8" s="88"/>
      <c r="AF8" s="313"/>
      <c r="AG8" s="102">
        <f t="shared" si="0"/>
        <v>1</v>
      </c>
      <c r="AH8" s="94">
        <f t="shared" si="1"/>
        <v>0</v>
      </c>
      <c r="AI8" s="94">
        <f t="shared" si="2"/>
        <v>1</v>
      </c>
      <c r="AJ8" s="35">
        <f t="shared" si="3"/>
        <v>0</v>
      </c>
      <c r="AK8" s="7">
        <f t="shared" si="4"/>
        <v>0</v>
      </c>
      <c r="AL8" s="6">
        <f t="shared" si="5"/>
        <v>2</v>
      </c>
      <c r="AM8" s="68">
        <f>AL8+'April 24'!AJ8</f>
        <v>18</v>
      </c>
    </row>
    <row r="9" spans="1:39">
      <c r="A9" s="70" t="s">
        <v>42</v>
      </c>
      <c r="B9" s="156"/>
      <c r="C9" s="78"/>
      <c r="D9" s="78"/>
      <c r="E9" s="76"/>
      <c r="F9" s="76"/>
      <c r="G9" s="78"/>
      <c r="H9" s="78"/>
      <c r="I9" s="78"/>
      <c r="J9" s="78"/>
      <c r="K9" s="78"/>
      <c r="L9" s="76"/>
      <c r="M9" s="76" t="s">
        <v>9</v>
      </c>
      <c r="N9" s="78"/>
      <c r="O9" s="78"/>
      <c r="P9" s="78"/>
      <c r="Q9" s="78"/>
      <c r="R9" s="78"/>
      <c r="S9" s="76" t="s">
        <v>80</v>
      </c>
      <c r="T9" s="76" t="s">
        <v>80</v>
      </c>
      <c r="U9" s="76" t="s">
        <v>80</v>
      </c>
      <c r="V9" s="78"/>
      <c r="W9" s="78"/>
      <c r="X9" s="78"/>
      <c r="Y9" s="78"/>
      <c r="Z9" s="76"/>
      <c r="AA9" s="76" t="s">
        <v>8</v>
      </c>
      <c r="AB9" s="88"/>
      <c r="AC9" s="88"/>
      <c r="AD9" s="88"/>
      <c r="AE9" s="88"/>
      <c r="AF9" s="313"/>
      <c r="AG9" s="102">
        <f t="shared" si="0"/>
        <v>1</v>
      </c>
      <c r="AH9" s="94">
        <f t="shared" si="1"/>
        <v>0</v>
      </c>
      <c r="AI9" s="94">
        <f t="shared" si="2"/>
        <v>1</v>
      </c>
      <c r="AJ9" s="35">
        <f t="shared" si="3"/>
        <v>0</v>
      </c>
      <c r="AK9" s="7">
        <f t="shared" si="4"/>
        <v>0</v>
      </c>
      <c r="AL9" s="6">
        <f t="shared" si="5"/>
        <v>2</v>
      </c>
      <c r="AM9" s="68">
        <f>AL9+'April 24'!AJ9</f>
        <v>15</v>
      </c>
    </row>
    <row r="10" spans="1:39">
      <c r="A10" s="70" t="s">
        <v>53</v>
      </c>
      <c r="B10" s="156"/>
      <c r="C10" s="78"/>
      <c r="D10" s="78"/>
      <c r="E10" s="76"/>
      <c r="F10" s="76"/>
      <c r="G10" s="78"/>
      <c r="H10" s="78"/>
      <c r="I10" s="78"/>
      <c r="J10" s="78"/>
      <c r="K10" s="78"/>
      <c r="L10" s="76"/>
      <c r="M10" s="76"/>
      <c r="N10" s="78"/>
      <c r="O10" s="78"/>
      <c r="P10" s="78"/>
      <c r="Q10" s="78"/>
      <c r="R10" s="78"/>
      <c r="S10" s="76" t="s">
        <v>9</v>
      </c>
      <c r="T10" s="76"/>
      <c r="U10" s="76"/>
      <c r="V10" s="78"/>
      <c r="W10" s="78"/>
      <c r="X10" s="78"/>
      <c r="Y10" s="78"/>
      <c r="Z10" s="76"/>
      <c r="AA10" s="76" t="s">
        <v>9</v>
      </c>
      <c r="AB10" s="88"/>
      <c r="AC10" s="88"/>
      <c r="AD10" s="88"/>
      <c r="AE10" s="88"/>
      <c r="AF10" s="313"/>
      <c r="AG10" s="102">
        <f t="shared" si="0"/>
        <v>0</v>
      </c>
      <c r="AH10" s="94">
        <f t="shared" si="1"/>
        <v>0</v>
      </c>
      <c r="AI10" s="94">
        <f t="shared" si="2"/>
        <v>2</v>
      </c>
      <c r="AJ10" s="35">
        <f t="shared" si="3"/>
        <v>0</v>
      </c>
      <c r="AK10" s="7">
        <f t="shared" si="4"/>
        <v>0</v>
      </c>
      <c r="AL10" s="6">
        <f t="shared" si="5"/>
        <v>2</v>
      </c>
      <c r="AM10" s="68">
        <f>AL10+'April 24'!AJ10</f>
        <v>15</v>
      </c>
    </row>
    <row r="11" spans="1:39">
      <c r="A11" s="70" t="s">
        <v>39</v>
      </c>
      <c r="B11" s="156"/>
      <c r="C11" s="78"/>
      <c r="D11" s="78"/>
      <c r="E11" s="76"/>
      <c r="F11" s="76"/>
      <c r="G11" s="78"/>
      <c r="H11" s="78"/>
      <c r="I11" s="78"/>
      <c r="J11" s="78"/>
      <c r="K11" s="78"/>
      <c r="L11" s="76"/>
      <c r="M11" s="76"/>
      <c r="N11" s="78"/>
      <c r="O11" s="78"/>
      <c r="P11" s="78"/>
      <c r="Q11" s="78"/>
      <c r="R11" s="78"/>
      <c r="S11" s="76" t="s">
        <v>9</v>
      </c>
      <c r="T11" s="76"/>
      <c r="U11" s="76"/>
      <c r="V11" s="78"/>
      <c r="W11" s="78"/>
      <c r="X11" s="78"/>
      <c r="Y11" s="78"/>
      <c r="Z11" s="76"/>
      <c r="AA11" s="76" t="s">
        <v>9</v>
      </c>
      <c r="AB11" s="88"/>
      <c r="AC11" s="88"/>
      <c r="AD11" s="88"/>
      <c r="AE11" s="88"/>
      <c r="AF11" s="313"/>
      <c r="AG11" s="102">
        <f t="shared" si="0"/>
        <v>0</v>
      </c>
      <c r="AH11" s="94">
        <f t="shared" si="1"/>
        <v>0</v>
      </c>
      <c r="AI11" s="94">
        <f t="shared" si="2"/>
        <v>2</v>
      </c>
      <c r="AJ11" s="35">
        <f t="shared" si="3"/>
        <v>0</v>
      </c>
      <c r="AK11" s="7">
        <f t="shared" si="4"/>
        <v>0</v>
      </c>
      <c r="AL11" s="6">
        <f t="shared" si="5"/>
        <v>2</v>
      </c>
      <c r="AM11" s="68">
        <f>AL11+'April 24'!AJ11</f>
        <v>15</v>
      </c>
    </row>
    <row r="12" spans="1:39">
      <c r="A12" s="70" t="s">
        <v>38</v>
      </c>
      <c r="B12" s="314"/>
      <c r="C12" s="88"/>
      <c r="D12" s="88"/>
      <c r="E12" s="76"/>
      <c r="F12" s="76"/>
      <c r="G12" s="88"/>
      <c r="H12" s="88"/>
      <c r="I12" s="88"/>
      <c r="J12" s="88"/>
      <c r="K12" s="88"/>
      <c r="L12" s="76"/>
      <c r="M12" s="76"/>
      <c r="N12" s="88"/>
      <c r="O12" s="88"/>
      <c r="P12" s="88"/>
      <c r="Q12" s="88"/>
      <c r="R12" s="88"/>
      <c r="S12" s="76" t="s">
        <v>9</v>
      </c>
      <c r="T12" s="76"/>
      <c r="U12" s="76"/>
      <c r="V12" s="88"/>
      <c r="W12" s="88"/>
      <c r="X12" s="88"/>
      <c r="Y12" s="88"/>
      <c r="Z12" s="76"/>
      <c r="AA12" s="76" t="s">
        <v>9</v>
      </c>
      <c r="AB12" s="88"/>
      <c r="AC12" s="88"/>
      <c r="AD12" s="88"/>
      <c r="AE12" s="88"/>
      <c r="AF12" s="313"/>
      <c r="AG12" s="102">
        <f t="shared" si="0"/>
        <v>0</v>
      </c>
      <c r="AH12" s="94">
        <f t="shared" si="1"/>
        <v>0</v>
      </c>
      <c r="AI12" s="94">
        <f t="shared" si="2"/>
        <v>2</v>
      </c>
      <c r="AJ12" s="35">
        <f t="shared" si="3"/>
        <v>0</v>
      </c>
      <c r="AK12" s="7">
        <f t="shared" si="4"/>
        <v>0</v>
      </c>
      <c r="AL12" s="6">
        <f t="shared" si="5"/>
        <v>2</v>
      </c>
      <c r="AM12" s="68">
        <f>AL12+'April 24'!AJ12</f>
        <v>15</v>
      </c>
    </row>
    <row r="13" spans="1:39">
      <c r="A13" s="70" t="s">
        <v>54</v>
      </c>
      <c r="B13" s="156"/>
      <c r="C13" s="78"/>
      <c r="D13" s="78"/>
      <c r="E13" s="76"/>
      <c r="F13" s="76"/>
      <c r="G13" s="78"/>
      <c r="H13" s="78"/>
      <c r="I13" s="78"/>
      <c r="J13" s="78"/>
      <c r="K13" s="78"/>
      <c r="L13" s="76"/>
      <c r="M13" s="76" t="s">
        <v>8</v>
      </c>
      <c r="N13" s="78"/>
      <c r="O13" s="78"/>
      <c r="P13" s="78"/>
      <c r="Q13" s="78"/>
      <c r="R13" s="78"/>
      <c r="S13" s="76"/>
      <c r="T13" s="76"/>
      <c r="U13" s="76"/>
      <c r="V13" s="78"/>
      <c r="W13" s="78"/>
      <c r="X13" s="78"/>
      <c r="Y13" s="78"/>
      <c r="Z13" s="76" t="s">
        <v>9</v>
      </c>
      <c r="AA13" s="76"/>
      <c r="AB13" s="88"/>
      <c r="AC13" s="88"/>
      <c r="AD13" s="88"/>
      <c r="AE13" s="88"/>
      <c r="AF13" s="313"/>
      <c r="AG13" s="102">
        <f t="shared" si="0"/>
        <v>1</v>
      </c>
      <c r="AH13" s="94">
        <f t="shared" si="1"/>
        <v>0</v>
      </c>
      <c r="AI13" s="94">
        <f t="shared" si="2"/>
        <v>1</v>
      </c>
      <c r="AJ13" s="35">
        <f t="shared" si="3"/>
        <v>0</v>
      </c>
      <c r="AK13" s="7">
        <f t="shared" si="4"/>
        <v>0</v>
      </c>
      <c r="AL13" s="6">
        <f t="shared" si="5"/>
        <v>2</v>
      </c>
      <c r="AM13" s="68">
        <f>AL13+'April 24'!AJ13</f>
        <v>15</v>
      </c>
    </row>
    <row r="14" spans="1:39">
      <c r="A14" s="71" t="s">
        <v>26</v>
      </c>
      <c r="B14" s="156"/>
      <c r="C14" s="78"/>
      <c r="D14" s="78"/>
      <c r="E14" s="76"/>
      <c r="F14" s="76"/>
      <c r="G14" s="78"/>
      <c r="H14" s="78"/>
      <c r="I14" s="78"/>
      <c r="J14" s="78" t="s">
        <v>107</v>
      </c>
      <c r="K14" s="78"/>
      <c r="L14" s="76"/>
      <c r="M14" s="76"/>
      <c r="N14" s="78"/>
      <c r="O14" s="78"/>
      <c r="P14" s="78"/>
      <c r="Q14" s="78"/>
      <c r="R14" s="78"/>
      <c r="S14" s="76"/>
      <c r="T14" s="76"/>
      <c r="U14" s="76" t="s">
        <v>8</v>
      </c>
      <c r="V14" s="78"/>
      <c r="W14" s="78"/>
      <c r="X14" s="78"/>
      <c r="Y14" s="78"/>
      <c r="Z14" s="76"/>
      <c r="AA14" s="76"/>
      <c r="AB14" s="88"/>
      <c r="AC14" s="88"/>
      <c r="AD14" s="88"/>
      <c r="AE14" s="88"/>
      <c r="AF14" s="313"/>
      <c r="AG14" s="102">
        <f t="shared" si="0"/>
        <v>1</v>
      </c>
      <c r="AH14" s="94">
        <f t="shared" si="1"/>
        <v>0</v>
      </c>
      <c r="AI14" s="94">
        <f t="shared" si="2"/>
        <v>0</v>
      </c>
      <c r="AJ14" s="35">
        <f t="shared" si="3"/>
        <v>1</v>
      </c>
      <c r="AK14" s="7">
        <f t="shared" si="4"/>
        <v>0</v>
      </c>
      <c r="AL14" s="6">
        <f t="shared" si="5"/>
        <v>2</v>
      </c>
      <c r="AM14" s="68">
        <f>AL14+'April 24'!AJ14</f>
        <v>15</v>
      </c>
    </row>
    <row r="15" spans="1:39">
      <c r="A15" s="70" t="s">
        <v>78</v>
      </c>
      <c r="B15" s="156"/>
      <c r="C15" s="78"/>
      <c r="D15" s="78"/>
      <c r="E15" s="76"/>
      <c r="F15" s="76"/>
      <c r="G15" s="78"/>
      <c r="H15" s="78"/>
      <c r="I15" s="78"/>
      <c r="J15" s="78"/>
      <c r="K15" s="78"/>
      <c r="L15" s="76"/>
      <c r="M15" s="76"/>
      <c r="N15" s="78"/>
      <c r="O15" s="78"/>
      <c r="P15" s="78"/>
      <c r="Q15" s="78"/>
      <c r="R15" s="78"/>
      <c r="S15" s="76"/>
      <c r="T15" s="76" t="s">
        <v>8</v>
      </c>
      <c r="U15" s="76"/>
      <c r="V15" s="78"/>
      <c r="W15" s="78"/>
      <c r="X15" s="78"/>
      <c r="Y15" s="78"/>
      <c r="Z15" s="76"/>
      <c r="AA15" s="76" t="s">
        <v>9</v>
      </c>
      <c r="AB15" s="88"/>
      <c r="AC15" s="88"/>
      <c r="AD15" s="88"/>
      <c r="AE15" s="88"/>
      <c r="AF15" s="313"/>
      <c r="AG15" s="102">
        <f t="shared" si="0"/>
        <v>1</v>
      </c>
      <c r="AH15" s="94">
        <f t="shared" si="1"/>
        <v>0</v>
      </c>
      <c r="AI15" s="94">
        <f t="shared" si="2"/>
        <v>1</v>
      </c>
      <c r="AJ15" s="35">
        <f t="shared" si="3"/>
        <v>0</v>
      </c>
      <c r="AK15" s="7">
        <f t="shared" si="4"/>
        <v>0</v>
      </c>
      <c r="AL15" s="6">
        <f t="shared" si="5"/>
        <v>2</v>
      </c>
      <c r="AM15" s="68">
        <f>AL15+'April 24'!AJ15</f>
        <v>15</v>
      </c>
    </row>
    <row r="16" spans="1:39">
      <c r="A16" s="169" t="s">
        <v>76</v>
      </c>
      <c r="B16" s="156"/>
      <c r="C16" s="78"/>
      <c r="D16" s="78"/>
      <c r="E16" s="76" t="s">
        <v>80</v>
      </c>
      <c r="F16" s="157">
        <v>0.4375</v>
      </c>
      <c r="G16" s="78"/>
      <c r="H16" s="78"/>
      <c r="I16" s="78"/>
      <c r="J16" s="78"/>
      <c r="K16" s="78"/>
      <c r="L16" s="76"/>
      <c r="M16" s="76" t="s">
        <v>80</v>
      </c>
      <c r="N16" s="78"/>
      <c r="O16" s="78"/>
      <c r="P16" s="78"/>
      <c r="Q16" s="78"/>
      <c r="R16" s="78"/>
      <c r="S16" s="76" t="s">
        <v>80</v>
      </c>
      <c r="T16" s="76" t="s">
        <v>80</v>
      </c>
      <c r="U16" s="76" t="s">
        <v>80</v>
      </c>
      <c r="V16" s="78"/>
      <c r="W16" s="78"/>
      <c r="X16" s="78"/>
      <c r="Y16" s="78"/>
      <c r="Z16" s="76" t="s">
        <v>80</v>
      </c>
      <c r="AA16" s="76" t="s">
        <v>9</v>
      </c>
      <c r="AB16" s="88"/>
      <c r="AC16" s="88"/>
      <c r="AD16" s="88"/>
      <c r="AE16" s="88"/>
      <c r="AF16" s="313"/>
      <c r="AG16" s="102">
        <f t="shared" si="0"/>
        <v>0</v>
      </c>
      <c r="AH16" s="94">
        <f t="shared" si="1"/>
        <v>1</v>
      </c>
      <c r="AI16" s="94">
        <f t="shared" si="2"/>
        <v>1</v>
      </c>
      <c r="AJ16" s="35">
        <f t="shared" si="3"/>
        <v>0</v>
      </c>
      <c r="AK16" s="7">
        <f t="shared" si="4"/>
        <v>0</v>
      </c>
      <c r="AL16" s="6">
        <f t="shared" si="5"/>
        <v>2</v>
      </c>
      <c r="AM16" s="68">
        <f>AL16+'April 24'!AJ16</f>
        <v>15</v>
      </c>
    </row>
    <row r="17" spans="1:39">
      <c r="A17" s="70" t="s">
        <v>55</v>
      </c>
      <c r="B17" s="156"/>
      <c r="C17" s="78"/>
      <c r="D17" s="78"/>
      <c r="E17" s="76"/>
      <c r="F17" s="76"/>
      <c r="G17" s="78"/>
      <c r="H17" s="78"/>
      <c r="I17" s="78"/>
      <c r="J17" s="78"/>
      <c r="K17" s="78"/>
      <c r="L17" s="76" t="s">
        <v>80</v>
      </c>
      <c r="M17" s="76" t="s">
        <v>8</v>
      </c>
      <c r="N17" s="78"/>
      <c r="O17" s="78"/>
      <c r="P17" s="78"/>
      <c r="Q17" s="78"/>
      <c r="R17" s="78"/>
      <c r="S17" s="76"/>
      <c r="T17" s="76"/>
      <c r="U17" s="76" t="s">
        <v>8</v>
      </c>
      <c r="V17" s="78"/>
      <c r="W17" s="78"/>
      <c r="X17" s="78"/>
      <c r="Y17" s="78"/>
      <c r="Z17" s="76"/>
      <c r="AA17" s="76" t="s">
        <v>80</v>
      </c>
      <c r="AB17" s="88"/>
      <c r="AC17" s="88"/>
      <c r="AD17" s="88"/>
      <c r="AE17" s="88"/>
      <c r="AF17" s="313"/>
      <c r="AG17" s="102">
        <f t="shared" si="0"/>
        <v>2</v>
      </c>
      <c r="AH17" s="94">
        <f t="shared" si="1"/>
        <v>0</v>
      </c>
      <c r="AI17" s="94">
        <f t="shared" si="2"/>
        <v>0</v>
      </c>
      <c r="AJ17" s="35">
        <f t="shared" si="3"/>
        <v>0</v>
      </c>
      <c r="AK17" s="7">
        <f t="shared" si="4"/>
        <v>0</v>
      </c>
      <c r="AL17" s="6">
        <f t="shared" si="5"/>
        <v>2</v>
      </c>
      <c r="AM17" s="68">
        <f>AL17+'April 24'!AJ17</f>
        <v>15</v>
      </c>
    </row>
    <row r="18" spans="1:39">
      <c r="A18" s="70" t="s">
        <v>92</v>
      </c>
      <c r="B18" s="156"/>
      <c r="C18" s="78"/>
      <c r="D18" s="78"/>
      <c r="E18" s="76"/>
      <c r="F18" s="76"/>
      <c r="G18" s="78"/>
      <c r="H18" s="78"/>
      <c r="I18" s="78"/>
      <c r="J18" s="78"/>
      <c r="K18" s="78"/>
      <c r="L18" s="76" t="s">
        <v>80</v>
      </c>
      <c r="M18" s="76"/>
      <c r="N18" s="78"/>
      <c r="O18" s="78"/>
      <c r="P18" s="78"/>
      <c r="Q18" s="78"/>
      <c r="R18" s="78"/>
      <c r="S18" s="76"/>
      <c r="T18" s="76"/>
      <c r="U18" s="76" t="s">
        <v>8</v>
      </c>
      <c r="V18" s="78"/>
      <c r="W18" s="78"/>
      <c r="X18" s="78"/>
      <c r="Y18" s="78"/>
      <c r="Z18" s="76"/>
      <c r="AA18" s="76" t="s">
        <v>80</v>
      </c>
      <c r="AB18" s="88"/>
      <c r="AC18" s="88"/>
      <c r="AD18" s="88"/>
      <c r="AE18" s="88"/>
      <c r="AF18" s="313"/>
      <c r="AG18" s="102">
        <f t="shared" si="0"/>
        <v>1</v>
      </c>
      <c r="AH18" s="94">
        <f t="shared" si="1"/>
        <v>0</v>
      </c>
      <c r="AI18" s="94">
        <f t="shared" si="2"/>
        <v>0</v>
      </c>
      <c r="AJ18" s="35">
        <f t="shared" si="3"/>
        <v>0</v>
      </c>
      <c r="AK18" s="7">
        <f t="shared" si="4"/>
        <v>0</v>
      </c>
      <c r="AL18" s="6">
        <f t="shared" si="5"/>
        <v>1</v>
      </c>
      <c r="AM18" s="68">
        <f>AL18+'April 24'!AJ18</f>
        <v>11</v>
      </c>
    </row>
    <row r="19" spans="1:39">
      <c r="A19" s="71" t="s">
        <v>27</v>
      </c>
      <c r="B19" s="156"/>
      <c r="C19" s="78"/>
      <c r="D19" s="78"/>
      <c r="E19" s="76"/>
      <c r="F19" s="76"/>
      <c r="G19" s="78"/>
      <c r="H19" s="78"/>
      <c r="I19" s="78"/>
      <c r="J19" s="78"/>
      <c r="K19" s="78"/>
      <c r="L19" s="76" t="s">
        <v>80</v>
      </c>
      <c r="M19" s="76"/>
      <c r="N19" s="78"/>
      <c r="O19" s="78"/>
      <c r="P19" s="78"/>
      <c r="Q19" s="78"/>
      <c r="R19" s="78"/>
      <c r="S19" s="76"/>
      <c r="T19" s="76"/>
      <c r="U19" s="76" t="s">
        <v>8</v>
      </c>
      <c r="V19" s="78"/>
      <c r="W19" s="78"/>
      <c r="X19" s="78"/>
      <c r="Y19" s="78"/>
      <c r="Z19" s="76"/>
      <c r="AA19" s="76" t="s">
        <v>80</v>
      </c>
      <c r="AB19" s="88"/>
      <c r="AC19" s="88"/>
      <c r="AD19" s="88"/>
      <c r="AE19" s="88"/>
      <c r="AF19" s="313"/>
      <c r="AG19" s="102">
        <f t="shared" si="0"/>
        <v>1</v>
      </c>
      <c r="AH19" s="94">
        <f t="shared" si="1"/>
        <v>0</v>
      </c>
      <c r="AI19" s="94">
        <f t="shared" si="2"/>
        <v>0</v>
      </c>
      <c r="AJ19" s="35">
        <f t="shared" si="3"/>
        <v>0</v>
      </c>
      <c r="AK19" s="7">
        <f t="shared" si="4"/>
        <v>0</v>
      </c>
      <c r="AL19" s="6">
        <f t="shared" si="5"/>
        <v>1</v>
      </c>
      <c r="AM19" s="68">
        <f>AL19+'April 24'!AJ19</f>
        <v>14</v>
      </c>
    </row>
    <row r="20" spans="1:39">
      <c r="A20" s="71" t="s">
        <v>28</v>
      </c>
      <c r="B20" s="156"/>
      <c r="C20" s="78"/>
      <c r="D20" s="78"/>
      <c r="E20" s="76" t="s">
        <v>9</v>
      </c>
      <c r="F20" s="76"/>
      <c r="G20" s="78"/>
      <c r="H20" s="78"/>
      <c r="I20" s="78"/>
      <c r="J20" s="78"/>
      <c r="K20" s="78"/>
      <c r="L20" s="76"/>
      <c r="M20" s="76"/>
      <c r="N20" s="78"/>
      <c r="O20" s="78"/>
      <c r="P20" s="78"/>
      <c r="Q20" s="78"/>
      <c r="R20" s="78"/>
      <c r="S20" s="76"/>
      <c r="T20" s="76"/>
      <c r="U20" s="76"/>
      <c r="V20" s="78"/>
      <c r="W20" s="78"/>
      <c r="X20" s="78"/>
      <c r="Y20" s="78"/>
      <c r="Z20" s="76"/>
      <c r="AA20" s="76" t="s">
        <v>8</v>
      </c>
      <c r="AB20" s="88"/>
      <c r="AC20" s="88"/>
      <c r="AD20" s="88"/>
      <c r="AE20" s="88"/>
      <c r="AF20" s="313"/>
      <c r="AG20" s="102">
        <f t="shared" si="0"/>
        <v>1</v>
      </c>
      <c r="AH20" s="94">
        <f t="shared" si="1"/>
        <v>0</v>
      </c>
      <c r="AI20" s="94">
        <f t="shared" si="2"/>
        <v>1</v>
      </c>
      <c r="AJ20" s="35">
        <f t="shared" si="3"/>
        <v>0</v>
      </c>
      <c r="AK20" s="7">
        <f t="shared" si="4"/>
        <v>0</v>
      </c>
      <c r="AL20" s="6">
        <f t="shared" si="5"/>
        <v>2</v>
      </c>
      <c r="AM20" s="68">
        <f>AL20+'April 24'!AJ20</f>
        <v>15</v>
      </c>
    </row>
    <row r="21" spans="1:39">
      <c r="A21" s="70" t="s">
        <v>91</v>
      </c>
      <c r="B21" s="156" t="s">
        <v>80</v>
      </c>
      <c r="C21" s="78"/>
      <c r="D21" s="78"/>
      <c r="E21" s="76"/>
      <c r="F21" s="76"/>
      <c r="G21" s="78"/>
      <c r="H21" s="78"/>
      <c r="I21" s="78"/>
      <c r="J21" s="78"/>
      <c r="K21" s="78"/>
      <c r="L21" s="76" t="s">
        <v>80</v>
      </c>
      <c r="M21" s="76" t="s">
        <v>9</v>
      </c>
      <c r="N21" s="78"/>
      <c r="O21" s="78"/>
      <c r="P21" s="78"/>
      <c r="Q21" s="78"/>
      <c r="R21" s="78"/>
      <c r="S21" s="76" t="s">
        <v>80</v>
      </c>
      <c r="T21" s="76" t="s">
        <v>80</v>
      </c>
      <c r="U21" s="76"/>
      <c r="V21" s="78"/>
      <c r="W21" s="78"/>
      <c r="X21" s="78"/>
      <c r="Y21" s="78"/>
      <c r="Z21" s="76" t="s">
        <v>9</v>
      </c>
      <c r="AA21" s="76" t="s">
        <v>80</v>
      </c>
      <c r="AB21" s="88"/>
      <c r="AC21" s="88"/>
      <c r="AD21" s="88"/>
      <c r="AE21" s="88"/>
      <c r="AF21" s="313"/>
      <c r="AG21" s="102">
        <f t="shared" si="0"/>
        <v>0</v>
      </c>
      <c r="AH21" s="94">
        <f t="shared" si="1"/>
        <v>0</v>
      </c>
      <c r="AI21" s="94">
        <f t="shared" si="2"/>
        <v>2</v>
      </c>
      <c r="AJ21" s="35">
        <f t="shared" si="3"/>
        <v>0</v>
      </c>
      <c r="AK21" s="7">
        <f t="shared" si="4"/>
        <v>0</v>
      </c>
      <c r="AL21" s="6">
        <f t="shared" si="5"/>
        <v>2</v>
      </c>
      <c r="AM21" s="68">
        <f>AL21+'April 24'!AJ21</f>
        <v>13</v>
      </c>
    </row>
    <row r="22" spans="1:39">
      <c r="A22" s="70" t="s">
        <v>81</v>
      </c>
      <c r="B22" s="156"/>
      <c r="C22" s="78"/>
      <c r="D22" s="78"/>
      <c r="E22" s="76"/>
      <c r="F22" s="76" t="s">
        <v>80</v>
      </c>
      <c r="G22" s="78"/>
      <c r="H22" s="78"/>
      <c r="I22" s="78"/>
      <c r="J22" s="78"/>
      <c r="K22" s="78"/>
      <c r="L22" s="76" t="s">
        <v>9</v>
      </c>
      <c r="M22" s="76"/>
      <c r="N22" s="78"/>
      <c r="O22" s="78"/>
      <c r="P22" s="78"/>
      <c r="Q22" s="78"/>
      <c r="R22" s="78"/>
      <c r="S22" s="76" t="s">
        <v>80</v>
      </c>
      <c r="T22" s="76" t="s">
        <v>80</v>
      </c>
      <c r="U22" s="76"/>
      <c r="V22" s="78"/>
      <c r="W22" s="78"/>
      <c r="X22" s="78"/>
      <c r="Y22" s="78" t="s">
        <v>80</v>
      </c>
      <c r="Z22" s="76"/>
      <c r="AA22" s="157">
        <v>0.4375</v>
      </c>
      <c r="AB22" s="88"/>
      <c r="AC22" s="88"/>
      <c r="AD22" s="88"/>
      <c r="AE22" s="88"/>
      <c r="AF22" s="313"/>
      <c r="AG22" s="102">
        <f t="shared" si="0"/>
        <v>0</v>
      </c>
      <c r="AH22" s="94">
        <f t="shared" si="1"/>
        <v>1</v>
      </c>
      <c r="AI22" s="94">
        <f t="shared" si="2"/>
        <v>1</v>
      </c>
      <c r="AJ22" s="35">
        <f t="shared" si="3"/>
        <v>0</v>
      </c>
      <c r="AK22" s="7">
        <f t="shared" si="4"/>
        <v>0</v>
      </c>
      <c r="AL22" s="6">
        <f t="shared" si="5"/>
        <v>2</v>
      </c>
      <c r="AM22" s="68">
        <f>AL22+'April 24'!AJ22</f>
        <v>15</v>
      </c>
    </row>
    <row r="23" spans="1:39">
      <c r="A23" s="70" t="s">
        <v>33</v>
      </c>
      <c r="B23" s="156"/>
      <c r="C23" s="78"/>
      <c r="D23" s="78"/>
      <c r="E23" s="76"/>
      <c r="F23" s="76"/>
      <c r="G23" s="78"/>
      <c r="H23" s="78"/>
      <c r="I23" s="78"/>
      <c r="J23" s="78"/>
      <c r="K23" s="78"/>
      <c r="L23" s="76" t="s">
        <v>9</v>
      </c>
      <c r="M23" s="76"/>
      <c r="N23" s="78"/>
      <c r="O23" s="78"/>
      <c r="P23" s="78"/>
      <c r="Q23" s="78"/>
      <c r="R23" s="78"/>
      <c r="S23" s="76"/>
      <c r="T23" s="76"/>
      <c r="U23" s="76"/>
      <c r="V23" s="78"/>
      <c r="W23" s="78"/>
      <c r="X23" s="78"/>
      <c r="Y23" s="78"/>
      <c r="Z23" s="76" t="s">
        <v>9</v>
      </c>
      <c r="AA23" s="76"/>
      <c r="AB23" s="88"/>
      <c r="AC23" s="88"/>
      <c r="AD23" s="88"/>
      <c r="AE23" s="88"/>
      <c r="AF23" s="313"/>
      <c r="AG23" s="102">
        <f t="shared" si="0"/>
        <v>0</v>
      </c>
      <c r="AH23" s="94">
        <f t="shared" si="1"/>
        <v>0</v>
      </c>
      <c r="AI23" s="94">
        <f t="shared" si="2"/>
        <v>2</v>
      </c>
      <c r="AJ23" s="35">
        <f t="shared" si="3"/>
        <v>0</v>
      </c>
      <c r="AK23" s="7">
        <f t="shared" si="4"/>
        <v>0</v>
      </c>
      <c r="AL23" s="6">
        <f t="shared" si="5"/>
        <v>2</v>
      </c>
      <c r="AM23" s="68">
        <f>AL23+'April 24'!AJ23</f>
        <v>15</v>
      </c>
    </row>
    <row r="24" spans="1:39">
      <c r="A24" s="70" t="s">
        <v>88</v>
      </c>
      <c r="B24" s="156"/>
      <c r="C24" s="78"/>
      <c r="D24" s="78"/>
      <c r="E24" s="76"/>
      <c r="F24" s="76"/>
      <c r="G24" s="78"/>
      <c r="H24" s="78"/>
      <c r="I24" s="78"/>
      <c r="J24" s="78"/>
      <c r="K24" s="78"/>
      <c r="L24" s="76"/>
      <c r="M24" s="76" t="s">
        <v>80</v>
      </c>
      <c r="N24" s="78"/>
      <c r="O24" s="78"/>
      <c r="P24" s="78"/>
      <c r="Q24" s="78"/>
      <c r="R24" s="78"/>
      <c r="S24" s="76"/>
      <c r="T24" s="76" t="s">
        <v>8</v>
      </c>
      <c r="U24" s="76"/>
      <c r="V24" s="78"/>
      <c r="W24" s="78"/>
      <c r="X24" s="78"/>
      <c r="Y24" s="78"/>
      <c r="Z24" s="76"/>
      <c r="AA24" s="157">
        <v>0.4375</v>
      </c>
      <c r="AB24" s="88"/>
      <c r="AC24" s="88"/>
      <c r="AD24" s="88"/>
      <c r="AE24" s="88"/>
      <c r="AF24" s="313"/>
      <c r="AG24" s="102">
        <f t="shared" si="0"/>
        <v>1</v>
      </c>
      <c r="AH24" s="94">
        <f t="shared" si="1"/>
        <v>1</v>
      </c>
      <c r="AI24" s="94">
        <f t="shared" si="2"/>
        <v>0</v>
      </c>
      <c r="AJ24" s="35">
        <f t="shared" si="3"/>
        <v>0</v>
      </c>
      <c r="AK24" s="7">
        <f t="shared" si="4"/>
        <v>0</v>
      </c>
      <c r="AL24" s="6">
        <f t="shared" si="5"/>
        <v>2</v>
      </c>
      <c r="AM24" s="68">
        <f>AL24+'April 24'!AJ24</f>
        <v>14</v>
      </c>
    </row>
    <row r="25" spans="1:39">
      <c r="A25" s="70" t="s">
        <v>56</v>
      </c>
      <c r="B25" s="314"/>
      <c r="C25" s="88"/>
      <c r="D25" s="88"/>
      <c r="E25" s="76"/>
      <c r="F25" s="76" t="s">
        <v>8</v>
      </c>
      <c r="G25" s="88"/>
      <c r="H25" s="88"/>
      <c r="I25" s="88"/>
      <c r="J25" s="88"/>
      <c r="K25" s="88"/>
      <c r="L25" s="76"/>
      <c r="M25" s="76"/>
      <c r="N25" s="88"/>
      <c r="O25" s="88"/>
      <c r="P25" s="88"/>
      <c r="Q25" s="88"/>
      <c r="R25" s="88"/>
      <c r="S25" s="76" t="s">
        <v>9</v>
      </c>
      <c r="T25" s="76"/>
      <c r="U25" s="76"/>
      <c r="V25" s="88"/>
      <c r="W25" s="88"/>
      <c r="X25" s="88"/>
      <c r="Y25" s="88"/>
      <c r="Z25" s="76"/>
      <c r="AA25" s="76"/>
      <c r="AB25" s="88"/>
      <c r="AC25" s="88"/>
      <c r="AD25" s="88"/>
      <c r="AE25" s="88"/>
      <c r="AF25" s="313"/>
      <c r="AG25" s="102">
        <f t="shared" si="0"/>
        <v>1</v>
      </c>
      <c r="AH25" s="94">
        <f t="shared" si="1"/>
        <v>0</v>
      </c>
      <c r="AI25" s="94">
        <f t="shared" si="2"/>
        <v>1</v>
      </c>
      <c r="AJ25" s="35">
        <f t="shared" si="3"/>
        <v>0</v>
      </c>
      <c r="AK25" s="7">
        <f t="shared" si="4"/>
        <v>0</v>
      </c>
      <c r="AL25" s="6">
        <f t="shared" si="5"/>
        <v>2</v>
      </c>
      <c r="AM25" s="69">
        <f>AL25+'April 24'!AJ25</f>
        <v>15</v>
      </c>
    </row>
    <row r="26" spans="1:39">
      <c r="A26" s="70" t="s">
        <v>87</v>
      </c>
      <c r="B26" s="156"/>
      <c r="C26" s="78"/>
      <c r="D26" s="78"/>
      <c r="E26" s="76"/>
      <c r="F26" s="76" t="s">
        <v>8</v>
      </c>
      <c r="G26" s="78"/>
      <c r="H26" s="78"/>
      <c r="I26" s="78"/>
      <c r="J26" s="78"/>
      <c r="K26" s="78"/>
      <c r="L26" s="76"/>
      <c r="M26" s="76"/>
      <c r="N26" s="78"/>
      <c r="O26" s="78"/>
      <c r="P26" s="78"/>
      <c r="Q26" s="78"/>
      <c r="R26" s="78"/>
      <c r="S26" s="76"/>
      <c r="T26" s="76" t="s">
        <v>9</v>
      </c>
      <c r="U26" s="76"/>
      <c r="V26" s="78"/>
      <c r="W26" s="78"/>
      <c r="X26" s="78"/>
      <c r="Y26" s="78"/>
      <c r="Z26" s="76"/>
      <c r="AA26" s="76"/>
      <c r="AB26" s="88"/>
      <c r="AC26" s="88"/>
      <c r="AD26" s="88"/>
      <c r="AE26" s="88"/>
      <c r="AF26" s="313"/>
      <c r="AG26" s="102">
        <f t="shared" si="0"/>
        <v>1</v>
      </c>
      <c r="AH26" s="94">
        <f t="shared" si="1"/>
        <v>0</v>
      </c>
      <c r="AI26" s="94">
        <f t="shared" si="2"/>
        <v>1</v>
      </c>
      <c r="AJ26" s="35">
        <f t="shared" si="3"/>
        <v>0</v>
      </c>
      <c r="AK26" s="7">
        <f t="shared" si="4"/>
        <v>0</v>
      </c>
      <c r="AL26" s="6">
        <f t="shared" si="5"/>
        <v>2</v>
      </c>
      <c r="AM26" s="68">
        <f>AL26+'April 24'!AJ26</f>
        <v>13</v>
      </c>
    </row>
    <row r="27" spans="1:39">
      <c r="A27" s="70" t="s">
        <v>74</v>
      </c>
      <c r="B27" s="156"/>
      <c r="C27" s="78"/>
      <c r="D27" s="78"/>
      <c r="E27" s="76" t="s">
        <v>9</v>
      </c>
      <c r="F27" s="76"/>
      <c r="G27" s="78"/>
      <c r="H27" s="78"/>
      <c r="I27" s="78"/>
      <c r="J27" s="78"/>
      <c r="K27" s="78"/>
      <c r="L27" s="76"/>
      <c r="M27" s="76"/>
      <c r="N27" s="78"/>
      <c r="O27" s="78"/>
      <c r="P27" s="78"/>
      <c r="Q27" s="78"/>
      <c r="R27" s="78"/>
      <c r="S27" s="76"/>
      <c r="T27" s="76"/>
      <c r="U27" s="76" t="s">
        <v>8</v>
      </c>
      <c r="V27" s="78"/>
      <c r="W27" s="78"/>
      <c r="X27" s="78"/>
      <c r="Y27" s="78"/>
      <c r="Z27" s="76"/>
      <c r="AA27" s="76"/>
      <c r="AB27" s="88"/>
      <c r="AC27" s="88"/>
      <c r="AD27" s="88"/>
      <c r="AE27" s="88"/>
      <c r="AF27" s="313"/>
      <c r="AG27" s="102">
        <f t="shared" si="0"/>
        <v>1</v>
      </c>
      <c r="AH27" s="94">
        <f t="shared" si="1"/>
        <v>0</v>
      </c>
      <c r="AI27" s="94">
        <f t="shared" si="2"/>
        <v>1</v>
      </c>
      <c r="AJ27" s="35">
        <f t="shared" si="3"/>
        <v>0</v>
      </c>
      <c r="AK27" s="7">
        <f t="shared" si="4"/>
        <v>0</v>
      </c>
      <c r="AL27" s="6">
        <f t="shared" si="5"/>
        <v>2</v>
      </c>
      <c r="AM27" s="68">
        <f>AL27+'April 24'!AJ27</f>
        <v>15</v>
      </c>
    </row>
    <row r="28" spans="1:39">
      <c r="A28" s="70" t="s">
        <v>57</v>
      </c>
      <c r="B28" s="156"/>
      <c r="C28" s="78"/>
      <c r="D28" s="78"/>
      <c r="E28" s="76" t="s">
        <v>80</v>
      </c>
      <c r="F28" s="76" t="s">
        <v>80</v>
      </c>
      <c r="G28" s="78"/>
      <c r="H28" s="78"/>
      <c r="I28" s="78"/>
      <c r="J28" s="78"/>
      <c r="K28" s="78"/>
      <c r="L28" s="76"/>
      <c r="M28" s="76" t="s">
        <v>9</v>
      </c>
      <c r="N28" s="78"/>
      <c r="O28" s="78"/>
      <c r="P28" s="78"/>
      <c r="Q28" s="78"/>
      <c r="R28" s="78"/>
      <c r="S28" s="76"/>
      <c r="T28" s="76" t="s">
        <v>8</v>
      </c>
      <c r="U28" s="76"/>
      <c r="V28" s="78"/>
      <c r="W28" s="78"/>
      <c r="X28" s="78"/>
      <c r="Y28" s="78"/>
      <c r="Z28" s="76" t="s">
        <v>80</v>
      </c>
      <c r="AA28" s="76" t="s">
        <v>80</v>
      </c>
      <c r="AB28" s="88"/>
      <c r="AC28" s="88"/>
      <c r="AD28" s="88"/>
      <c r="AE28" s="88"/>
      <c r="AF28" s="313"/>
      <c r="AG28" s="102">
        <f t="shared" si="0"/>
        <v>1</v>
      </c>
      <c r="AH28" s="94">
        <f t="shared" si="1"/>
        <v>0</v>
      </c>
      <c r="AI28" s="94">
        <f t="shared" si="2"/>
        <v>1</v>
      </c>
      <c r="AJ28" s="35">
        <f t="shared" si="3"/>
        <v>0</v>
      </c>
      <c r="AK28" s="7">
        <f t="shared" si="4"/>
        <v>0</v>
      </c>
      <c r="AL28" s="6">
        <f t="shared" si="5"/>
        <v>2</v>
      </c>
      <c r="AM28" s="68">
        <f>AL28+'April 24'!AJ28</f>
        <v>15</v>
      </c>
    </row>
    <row r="29" spans="1:39" ht="13.5" customHeight="1">
      <c r="A29" s="71" t="s">
        <v>29</v>
      </c>
      <c r="B29" s="314"/>
      <c r="C29" s="88"/>
      <c r="D29" s="88"/>
      <c r="E29" s="76"/>
      <c r="F29" s="76"/>
      <c r="G29" s="88"/>
      <c r="H29" s="88"/>
      <c r="I29" s="88"/>
      <c r="J29" s="88" t="s">
        <v>107</v>
      </c>
      <c r="K29" s="88"/>
      <c r="L29" s="76"/>
      <c r="M29" s="76" t="s">
        <v>9</v>
      </c>
      <c r="N29" s="88"/>
      <c r="O29" s="88"/>
      <c r="P29" s="88"/>
      <c r="Q29" s="88"/>
      <c r="R29" s="88"/>
      <c r="S29" s="76"/>
      <c r="T29" s="76"/>
      <c r="U29" s="76"/>
      <c r="V29" s="88"/>
      <c r="W29" s="88"/>
      <c r="X29" s="88"/>
      <c r="Y29" s="88"/>
      <c r="Z29" s="76"/>
      <c r="AA29" s="76"/>
      <c r="AB29" s="88"/>
      <c r="AC29" s="88"/>
      <c r="AD29" s="88"/>
      <c r="AE29" s="88"/>
      <c r="AF29" s="313"/>
      <c r="AG29" s="102">
        <f t="shared" si="0"/>
        <v>0</v>
      </c>
      <c r="AH29" s="94">
        <f t="shared" si="1"/>
        <v>0</v>
      </c>
      <c r="AI29" s="94">
        <f t="shared" si="2"/>
        <v>1</v>
      </c>
      <c r="AJ29" s="35">
        <f t="shared" si="3"/>
        <v>1</v>
      </c>
      <c r="AK29" s="7">
        <f t="shared" si="4"/>
        <v>0</v>
      </c>
      <c r="AL29" s="6">
        <f t="shared" si="5"/>
        <v>2</v>
      </c>
      <c r="AM29" s="69">
        <f>AL29+'April 24'!AJ29</f>
        <v>15</v>
      </c>
    </row>
    <row r="30" spans="1:39">
      <c r="A30" s="70" t="s">
        <v>93</v>
      </c>
      <c r="B30" s="156"/>
      <c r="C30" s="78"/>
      <c r="D30" s="78"/>
      <c r="E30" s="76"/>
      <c r="F30" s="76"/>
      <c r="G30" s="78"/>
      <c r="H30" s="78"/>
      <c r="I30" s="78"/>
      <c r="J30" s="78"/>
      <c r="K30" s="78"/>
      <c r="L30" s="76"/>
      <c r="M30" s="76" t="s">
        <v>8</v>
      </c>
      <c r="N30" s="78"/>
      <c r="O30" s="78"/>
      <c r="P30" s="78"/>
      <c r="Q30" s="78"/>
      <c r="R30" s="78"/>
      <c r="S30" s="76"/>
      <c r="T30" s="76"/>
      <c r="U30" s="76"/>
      <c r="V30" s="78"/>
      <c r="W30" s="78"/>
      <c r="X30" s="78"/>
      <c r="Y30" s="78"/>
      <c r="Z30" s="76"/>
      <c r="AA30" s="76" t="s">
        <v>9</v>
      </c>
      <c r="AB30" s="88"/>
      <c r="AC30" s="88"/>
      <c r="AD30" s="88"/>
      <c r="AE30" s="88"/>
      <c r="AF30" s="313"/>
      <c r="AG30" s="102">
        <f t="shared" si="0"/>
        <v>1</v>
      </c>
      <c r="AH30" s="94">
        <f t="shared" si="1"/>
        <v>0</v>
      </c>
      <c r="AI30" s="94">
        <f t="shared" si="2"/>
        <v>1</v>
      </c>
      <c r="AJ30" s="35">
        <f t="shared" si="3"/>
        <v>0</v>
      </c>
      <c r="AK30" s="7">
        <f t="shared" si="4"/>
        <v>0</v>
      </c>
      <c r="AL30" s="6">
        <f t="shared" si="5"/>
        <v>2</v>
      </c>
      <c r="AM30" s="68">
        <f>AL30+'April 24'!AJ30</f>
        <v>13</v>
      </c>
    </row>
    <row r="31" spans="1:39">
      <c r="A31" s="70" t="s">
        <v>58</v>
      </c>
      <c r="B31" s="156"/>
      <c r="C31" s="78"/>
      <c r="D31" s="78"/>
      <c r="E31" s="76"/>
      <c r="F31" s="76" t="s">
        <v>80</v>
      </c>
      <c r="G31" s="78"/>
      <c r="H31" s="78"/>
      <c r="I31" s="78"/>
      <c r="J31" s="78"/>
      <c r="K31" s="78"/>
      <c r="L31" s="76"/>
      <c r="M31" s="76"/>
      <c r="N31" s="78"/>
      <c r="O31" s="78"/>
      <c r="P31" s="78"/>
      <c r="Q31" s="78"/>
      <c r="R31" s="78"/>
      <c r="S31" s="76"/>
      <c r="T31" s="76" t="s">
        <v>9</v>
      </c>
      <c r="U31" s="76"/>
      <c r="V31" s="78"/>
      <c r="W31" s="78"/>
      <c r="X31" s="78"/>
      <c r="Y31" s="78"/>
      <c r="Z31" s="76"/>
      <c r="AA31" s="76" t="s">
        <v>9</v>
      </c>
      <c r="AB31" s="88"/>
      <c r="AC31" s="88"/>
      <c r="AD31" s="88"/>
      <c r="AE31" s="88"/>
      <c r="AF31" s="313"/>
      <c r="AG31" s="102">
        <f t="shared" si="0"/>
        <v>0</v>
      </c>
      <c r="AH31" s="94">
        <f t="shared" si="1"/>
        <v>0</v>
      </c>
      <c r="AI31" s="94">
        <f t="shared" si="2"/>
        <v>2</v>
      </c>
      <c r="AJ31" s="35">
        <f t="shared" si="3"/>
        <v>0</v>
      </c>
      <c r="AK31" s="7">
        <f t="shared" si="4"/>
        <v>0</v>
      </c>
      <c r="AL31" s="6">
        <f t="shared" si="5"/>
        <v>2</v>
      </c>
      <c r="AM31" s="68">
        <f>AL31+'April 24'!AJ31</f>
        <v>15</v>
      </c>
    </row>
    <row r="32" spans="1:39">
      <c r="A32" s="71" t="s">
        <v>30</v>
      </c>
      <c r="B32" s="156"/>
      <c r="C32" s="78"/>
      <c r="D32" s="78"/>
      <c r="E32" s="76"/>
      <c r="F32" s="76" t="s">
        <v>80</v>
      </c>
      <c r="G32" s="78"/>
      <c r="H32" s="78"/>
      <c r="I32" s="78"/>
      <c r="J32" s="78"/>
      <c r="K32" s="78"/>
      <c r="L32" s="76"/>
      <c r="M32" s="76"/>
      <c r="N32" s="78"/>
      <c r="O32" s="78"/>
      <c r="P32" s="78"/>
      <c r="Q32" s="78"/>
      <c r="R32" s="78"/>
      <c r="S32" s="76"/>
      <c r="T32" s="76" t="s">
        <v>9</v>
      </c>
      <c r="U32" s="76"/>
      <c r="V32" s="78"/>
      <c r="W32" s="78"/>
      <c r="X32" s="78"/>
      <c r="Y32" s="78"/>
      <c r="Z32" s="76"/>
      <c r="AA32" s="76" t="s">
        <v>9</v>
      </c>
      <c r="AB32" s="88"/>
      <c r="AC32" s="88"/>
      <c r="AD32" s="88"/>
      <c r="AE32" s="88"/>
      <c r="AF32" s="313"/>
      <c r="AG32" s="102">
        <f t="shared" si="0"/>
        <v>0</v>
      </c>
      <c r="AH32" s="94">
        <f t="shared" si="1"/>
        <v>0</v>
      </c>
      <c r="AI32" s="94">
        <f t="shared" si="2"/>
        <v>2</v>
      </c>
      <c r="AJ32" s="35">
        <f t="shared" si="3"/>
        <v>0</v>
      </c>
      <c r="AK32" s="7">
        <f t="shared" si="4"/>
        <v>0</v>
      </c>
      <c r="AL32" s="6">
        <f t="shared" si="5"/>
        <v>2</v>
      </c>
      <c r="AM32" s="68">
        <f>AL32+'April 24'!AJ32</f>
        <v>15</v>
      </c>
    </row>
    <row r="33" spans="1:39">
      <c r="A33" s="71" t="s">
        <v>31</v>
      </c>
      <c r="B33" s="156"/>
      <c r="C33" s="78"/>
      <c r="D33" s="78"/>
      <c r="E33" s="76"/>
      <c r="F33" s="76"/>
      <c r="G33" s="78"/>
      <c r="H33" s="78"/>
      <c r="I33" s="78"/>
      <c r="J33" s="78"/>
      <c r="K33" s="78"/>
      <c r="L33" s="76"/>
      <c r="M33" s="76" t="s">
        <v>8</v>
      </c>
      <c r="N33" s="78"/>
      <c r="O33" s="78"/>
      <c r="P33" s="78"/>
      <c r="Q33" s="78"/>
      <c r="R33" s="78"/>
      <c r="S33" s="76" t="s">
        <v>9</v>
      </c>
      <c r="T33" s="76"/>
      <c r="U33" s="76"/>
      <c r="V33" s="78"/>
      <c r="W33" s="78"/>
      <c r="X33" s="78"/>
      <c r="Y33" s="78"/>
      <c r="Z33" s="76"/>
      <c r="AA33" s="76"/>
      <c r="AB33" s="88"/>
      <c r="AC33" s="88"/>
      <c r="AD33" s="88"/>
      <c r="AE33" s="88"/>
      <c r="AF33" s="313"/>
      <c r="AG33" s="102">
        <f t="shared" si="0"/>
        <v>1</v>
      </c>
      <c r="AH33" s="94">
        <f t="shared" si="1"/>
        <v>0</v>
      </c>
      <c r="AI33" s="94">
        <f t="shared" si="2"/>
        <v>1</v>
      </c>
      <c r="AJ33" s="35">
        <f t="shared" si="3"/>
        <v>0</v>
      </c>
      <c r="AK33" s="7">
        <f t="shared" si="4"/>
        <v>0</v>
      </c>
      <c r="AL33" s="6">
        <f t="shared" si="5"/>
        <v>2</v>
      </c>
      <c r="AM33" s="68">
        <f>AL33+'April 24'!AJ33</f>
        <v>15</v>
      </c>
    </row>
    <row r="34" spans="1:39">
      <c r="A34" s="70" t="s">
        <v>11</v>
      </c>
      <c r="B34" s="156"/>
      <c r="C34" s="78"/>
      <c r="D34" s="78"/>
      <c r="E34" s="76"/>
      <c r="F34" s="76"/>
      <c r="G34" s="78"/>
      <c r="H34" s="78"/>
      <c r="I34" s="78"/>
      <c r="J34" s="78"/>
      <c r="K34" s="78"/>
      <c r="L34" s="76"/>
      <c r="M34" s="76" t="s">
        <v>8</v>
      </c>
      <c r="N34" s="78"/>
      <c r="O34" s="78"/>
      <c r="P34" s="78"/>
      <c r="Q34" s="78"/>
      <c r="R34" s="78"/>
      <c r="S34" s="76" t="s">
        <v>9</v>
      </c>
      <c r="T34" s="76"/>
      <c r="U34" s="76"/>
      <c r="V34" s="78"/>
      <c r="W34" s="78"/>
      <c r="X34" s="78"/>
      <c r="Y34" s="78"/>
      <c r="Z34" s="76"/>
      <c r="AA34" s="76"/>
      <c r="AB34" s="88"/>
      <c r="AC34" s="88"/>
      <c r="AD34" s="88"/>
      <c r="AE34" s="88"/>
      <c r="AF34" s="313"/>
      <c r="AG34" s="102">
        <f t="shared" si="0"/>
        <v>1</v>
      </c>
      <c r="AH34" s="94">
        <f t="shared" si="1"/>
        <v>0</v>
      </c>
      <c r="AI34" s="94">
        <f t="shared" si="2"/>
        <v>1</v>
      </c>
      <c r="AJ34" s="35">
        <f t="shared" si="3"/>
        <v>0</v>
      </c>
      <c r="AK34" s="7">
        <f t="shared" si="4"/>
        <v>0</v>
      </c>
      <c r="AL34" s="6">
        <f t="shared" si="5"/>
        <v>2</v>
      </c>
      <c r="AM34" s="68">
        <f>AL34+'April 24'!AJ34</f>
        <v>15</v>
      </c>
    </row>
    <row r="35" spans="1:39">
      <c r="A35" s="70" t="s">
        <v>47</v>
      </c>
      <c r="B35" s="156"/>
      <c r="C35" s="78"/>
      <c r="D35" s="78"/>
      <c r="E35" s="76" t="s">
        <v>9</v>
      </c>
      <c r="F35" s="76"/>
      <c r="G35" s="78"/>
      <c r="H35" s="78"/>
      <c r="I35" s="78"/>
      <c r="J35" s="78"/>
      <c r="K35" s="78"/>
      <c r="L35" s="76" t="s">
        <v>80</v>
      </c>
      <c r="M35" s="76" t="s">
        <v>80</v>
      </c>
      <c r="N35" s="78"/>
      <c r="O35" s="78"/>
      <c r="P35" s="78"/>
      <c r="Q35" s="78"/>
      <c r="R35" s="78"/>
      <c r="S35" s="76"/>
      <c r="T35" s="76" t="s">
        <v>8</v>
      </c>
      <c r="U35" s="76"/>
      <c r="V35" s="78"/>
      <c r="W35" s="78"/>
      <c r="X35" s="78"/>
      <c r="Y35" s="78" t="s">
        <v>80</v>
      </c>
      <c r="Z35" s="76" t="s">
        <v>80</v>
      </c>
      <c r="AA35" s="76" t="s">
        <v>80</v>
      </c>
      <c r="AB35" s="88"/>
      <c r="AC35" s="88"/>
      <c r="AD35" s="88"/>
      <c r="AE35" s="88"/>
      <c r="AF35" s="313"/>
      <c r="AG35" s="102">
        <f t="shared" si="0"/>
        <v>1</v>
      </c>
      <c r="AH35" s="94">
        <f t="shared" si="1"/>
        <v>0</v>
      </c>
      <c r="AI35" s="94">
        <f t="shared" si="2"/>
        <v>1</v>
      </c>
      <c r="AJ35" s="35">
        <f t="shared" si="3"/>
        <v>0</v>
      </c>
      <c r="AK35" s="7">
        <f t="shared" si="4"/>
        <v>0</v>
      </c>
      <c r="AL35" s="6">
        <f t="shared" si="5"/>
        <v>2</v>
      </c>
      <c r="AM35" s="68">
        <f>AL35+'April 24'!AJ35</f>
        <v>15</v>
      </c>
    </row>
    <row r="36" spans="1:39">
      <c r="A36" s="70" t="s">
        <v>90</v>
      </c>
      <c r="B36" s="314"/>
      <c r="C36" s="88"/>
      <c r="D36" s="88"/>
      <c r="E36" s="76" t="s">
        <v>9</v>
      </c>
      <c r="F36" s="76"/>
      <c r="G36" s="88"/>
      <c r="H36" s="88"/>
      <c r="I36" s="88"/>
      <c r="J36" s="88"/>
      <c r="K36" s="88"/>
      <c r="L36" s="76" t="s">
        <v>80</v>
      </c>
      <c r="M36" s="76" t="s">
        <v>80</v>
      </c>
      <c r="N36" s="88"/>
      <c r="O36" s="88"/>
      <c r="P36" s="88"/>
      <c r="Q36" s="88"/>
      <c r="R36" s="88"/>
      <c r="S36" s="76"/>
      <c r="T36" s="76" t="s">
        <v>8</v>
      </c>
      <c r="U36" s="76"/>
      <c r="V36" s="88"/>
      <c r="W36" s="88"/>
      <c r="X36" s="88"/>
      <c r="Y36" s="88" t="s">
        <v>80</v>
      </c>
      <c r="Z36" s="76" t="s">
        <v>80</v>
      </c>
      <c r="AA36" s="76" t="s">
        <v>80</v>
      </c>
      <c r="AB36" s="88"/>
      <c r="AC36" s="88"/>
      <c r="AD36" s="88"/>
      <c r="AE36" s="88"/>
      <c r="AF36" s="313"/>
      <c r="AG36" s="102">
        <f t="shared" si="0"/>
        <v>1</v>
      </c>
      <c r="AH36" s="94">
        <f t="shared" si="1"/>
        <v>0</v>
      </c>
      <c r="AI36" s="94">
        <f t="shared" si="2"/>
        <v>1</v>
      </c>
      <c r="AJ36" s="35">
        <f t="shared" si="3"/>
        <v>0</v>
      </c>
      <c r="AK36" s="7">
        <f t="shared" si="4"/>
        <v>0</v>
      </c>
      <c r="AL36" s="6">
        <f t="shared" si="5"/>
        <v>2</v>
      </c>
      <c r="AM36" s="69">
        <f>AL36+'April 24'!AJ36</f>
        <v>14</v>
      </c>
    </row>
    <row r="37" spans="1:39">
      <c r="A37" s="70" t="s">
        <v>75</v>
      </c>
      <c r="B37" s="46"/>
      <c r="C37" s="20"/>
      <c r="D37" s="20"/>
      <c r="E37" s="5"/>
      <c r="F37" s="5" t="s">
        <v>80</v>
      </c>
      <c r="G37" s="20"/>
      <c r="H37" s="20"/>
      <c r="I37" s="20"/>
      <c r="J37" s="20"/>
      <c r="K37" s="20"/>
      <c r="L37" s="5"/>
      <c r="M37" s="5" t="s">
        <v>9</v>
      </c>
      <c r="N37" s="20"/>
      <c r="O37" s="20"/>
      <c r="P37" s="20"/>
      <c r="Q37" s="20"/>
      <c r="R37" s="20"/>
      <c r="S37" s="5"/>
      <c r="T37" s="5" t="s">
        <v>9</v>
      </c>
      <c r="U37" s="5"/>
      <c r="V37" s="20"/>
      <c r="W37" s="20"/>
      <c r="X37" s="20"/>
      <c r="Y37" s="20"/>
      <c r="Z37" s="5"/>
      <c r="AA37" s="5"/>
      <c r="AB37" s="16"/>
      <c r="AC37" s="20"/>
      <c r="AD37" s="20"/>
      <c r="AE37" s="20"/>
      <c r="AF37" s="210"/>
      <c r="AG37" s="102">
        <f t="shared" si="0"/>
        <v>0</v>
      </c>
      <c r="AH37" s="94">
        <f t="shared" si="1"/>
        <v>0</v>
      </c>
      <c r="AI37" s="94">
        <f t="shared" si="2"/>
        <v>2</v>
      </c>
      <c r="AJ37" s="35">
        <f t="shared" si="3"/>
        <v>0</v>
      </c>
      <c r="AK37" s="7">
        <f t="shared" si="4"/>
        <v>0</v>
      </c>
      <c r="AL37" s="6">
        <f t="shared" si="5"/>
        <v>2</v>
      </c>
      <c r="AM37" s="68">
        <f>AL37+'April 24'!AJ37</f>
        <v>15</v>
      </c>
    </row>
    <row r="38" spans="1:39">
      <c r="A38" s="70" t="s">
        <v>59</v>
      </c>
      <c r="B38" s="15"/>
      <c r="C38" s="16"/>
      <c r="D38" s="16"/>
      <c r="E38" s="5"/>
      <c r="F38" s="5" t="s">
        <v>80</v>
      </c>
      <c r="G38" s="16"/>
      <c r="H38" s="16"/>
      <c r="I38" s="16"/>
      <c r="J38" s="16"/>
      <c r="K38" s="16"/>
      <c r="L38" s="5"/>
      <c r="M38" s="5" t="s">
        <v>8</v>
      </c>
      <c r="N38" s="16"/>
      <c r="O38" s="16"/>
      <c r="P38" s="16"/>
      <c r="Q38" s="16"/>
      <c r="R38" s="16"/>
      <c r="S38" s="5" t="s">
        <v>80</v>
      </c>
      <c r="T38" s="5" t="s">
        <v>80</v>
      </c>
      <c r="U38" s="5" t="s">
        <v>80</v>
      </c>
      <c r="V38" s="16"/>
      <c r="W38" s="16"/>
      <c r="X38" s="16"/>
      <c r="Y38" s="16"/>
      <c r="Z38" s="5"/>
      <c r="AA38" s="5"/>
      <c r="AB38" s="16"/>
      <c r="AC38" s="16"/>
      <c r="AD38" s="16"/>
      <c r="AE38" s="16"/>
      <c r="AF38" s="343" t="s">
        <v>20</v>
      </c>
      <c r="AG38" s="102">
        <f t="shared" si="0"/>
        <v>1</v>
      </c>
      <c r="AH38" s="94">
        <f t="shared" si="1"/>
        <v>0</v>
      </c>
      <c r="AI38" s="94">
        <f t="shared" si="2"/>
        <v>0</v>
      </c>
      <c r="AJ38" s="35">
        <f t="shared" si="3"/>
        <v>0</v>
      </c>
      <c r="AK38" s="7">
        <f t="shared" si="4"/>
        <v>1</v>
      </c>
      <c r="AL38" s="6">
        <f t="shared" si="5"/>
        <v>2</v>
      </c>
      <c r="AM38" s="69">
        <f>AL38+'April 24'!AJ38</f>
        <v>15</v>
      </c>
    </row>
    <row r="39" spans="1:39">
      <c r="A39" s="71" t="s">
        <v>32</v>
      </c>
      <c r="B39" s="46"/>
      <c r="C39" s="20"/>
      <c r="D39" s="20"/>
      <c r="E39" s="5"/>
      <c r="F39" s="5" t="s">
        <v>9</v>
      </c>
      <c r="G39" s="20"/>
      <c r="H39" s="20"/>
      <c r="I39" s="20"/>
      <c r="J39" s="20"/>
      <c r="K39" s="20"/>
      <c r="L39" s="5" t="s">
        <v>80</v>
      </c>
      <c r="M39" s="5" t="s">
        <v>80</v>
      </c>
      <c r="N39" s="20"/>
      <c r="O39" s="20"/>
      <c r="P39" s="20"/>
      <c r="Q39" s="20"/>
      <c r="R39" s="20"/>
      <c r="S39" s="5"/>
      <c r="T39" s="5" t="s">
        <v>80</v>
      </c>
      <c r="U39" s="5" t="s">
        <v>80</v>
      </c>
      <c r="V39" s="20"/>
      <c r="W39" s="20"/>
      <c r="X39" s="20"/>
      <c r="Y39" s="20"/>
      <c r="Z39" s="5"/>
      <c r="AA39" s="103"/>
      <c r="AB39" s="16"/>
      <c r="AC39" s="20"/>
      <c r="AD39" s="20"/>
      <c r="AE39" s="20"/>
      <c r="AF39" s="351" t="s">
        <v>20</v>
      </c>
      <c r="AG39" s="102">
        <f t="shared" si="0"/>
        <v>0</v>
      </c>
      <c r="AH39" s="94">
        <f t="shared" si="1"/>
        <v>0</v>
      </c>
      <c r="AI39" s="94">
        <f t="shared" si="2"/>
        <v>1</v>
      </c>
      <c r="AJ39" s="35">
        <f t="shared" si="3"/>
        <v>0</v>
      </c>
      <c r="AK39" s="7">
        <f t="shared" si="4"/>
        <v>1</v>
      </c>
      <c r="AL39" s="6">
        <f t="shared" si="5"/>
        <v>2</v>
      </c>
      <c r="AM39" s="69">
        <f>AL39+'April 24'!AJ39</f>
        <v>15</v>
      </c>
    </row>
    <row r="40" spans="1:39">
      <c r="A40" s="70" t="s">
        <v>12</v>
      </c>
      <c r="B40" s="46"/>
      <c r="C40" s="20"/>
      <c r="D40" s="20"/>
      <c r="E40" s="5"/>
      <c r="F40" s="5" t="s">
        <v>9</v>
      </c>
      <c r="G40" s="20"/>
      <c r="H40" s="20"/>
      <c r="I40" s="20"/>
      <c r="J40" s="20"/>
      <c r="K40" s="20"/>
      <c r="L40" s="5" t="s">
        <v>80</v>
      </c>
      <c r="M40" s="5" t="s">
        <v>80</v>
      </c>
      <c r="N40" s="20"/>
      <c r="O40" s="20"/>
      <c r="P40" s="20"/>
      <c r="Q40" s="20"/>
      <c r="R40" s="20"/>
      <c r="S40" s="5"/>
      <c r="T40" s="5" t="s">
        <v>80</v>
      </c>
      <c r="U40" s="5" t="s">
        <v>80</v>
      </c>
      <c r="V40" s="20"/>
      <c r="W40" s="20"/>
      <c r="X40" s="20"/>
      <c r="Y40" s="20"/>
      <c r="Z40" s="5"/>
      <c r="AA40" s="103"/>
      <c r="AB40" s="16"/>
      <c r="AC40" s="20"/>
      <c r="AD40" s="20"/>
      <c r="AE40" s="20"/>
      <c r="AF40" s="351" t="s">
        <v>20</v>
      </c>
      <c r="AG40" s="102">
        <f t="shared" si="0"/>
        <v>0</v>
      </c>
      <c r="AH40" s="94">
        <f t="shared" si="1"/>
        <v>0</v>
      </c>
      <c r="AI40" s="94">
        <f t="shared" si="2"/>
        <v>1</v>
      </c>
      <c r="AJ40" s="35">
        <f t="shared" si="3"/>
        <v>0</v>
      </c>
      <c r="AK40" s="7">
        <f t="shared" si="4"/>
        <v>1</v>
      </c>
      <c r="AL40" s="6">
        <f t="shared" si="5"/>
        <v>2</v>
      </c>
      <c r="AM40" s="69">
        <f>AL40+'April 24'!AJ40</f>
        <v>15</v>
      </c>
    </row>
    <row r="41" spans="1:39">
      <c r="A41" s="70" t="s">
        <v>60</v>
      </c>
      <c r="B41" s="46"/>
      <c r="C41" s="20"/>
      <c r="D41" s="20"/>
      <c r="E41" s="5"/>
      <c r="F41" s="5" t="s">
        <v>80</v>
      </c>
      <c r="G41" s="20"/>
      <c r="H41" s="20"/>
      <c r="I41" s="20"/>
      <c r="J41" s="20" t="s">
        <v>107</v>
      </c>
      <c r="K41" s="20"/>
      <c r="L41" s="5"/>
      <c r="M41" s="5"/>
      <c r="N41" s="20"/>
      <c r="O41" s="20"/>
      <c r="P41" s="20"/>
      <c r="Q41" s="20"/>
      <c r="R41" s="20"/>
      <c r="S41" s="5"/>
      <c r="T41" s="298">
        <v>0.4375</v>
      </c>
      <c r="U41" s="5"/>
      <c r="V41" s="20"/>
      <c r="W41" s="20"/>
      <c r="X41" s="20"/>
      <c r="Y41" s="20"/>
      <c r="Z41" s="5"/>
      <c r="AA41" s="5"/>
      <c r="AB41" s="16"/>
      <c r="AC41" s="20"/>
      <c r="AD41" s="20"/>
      <c r="AE41" s="20"/>
      <c r="AF41" s="210"/>
      <c r="AG41" s="102">
        <f t="shared" si="0"/>
        <v>0</v>
      </c>
      <c r="AH41" s="94">
        <f t="shared" si="1"/>
        <v>1</v>
      </c>
      <c r="AI41" s="94">
        <f t="shared" si="2"/>
        <v>0</v>
      </c>
      <c r="AJ41" s="35">
        <f t="shared" si="3"/>
        <v>1</v>
      </c>
      <c r="AK41" s="7">
        <f t="shared" si="4"/>
        <v>0</v>
      </c>
      <c r="AL41" s="6">
        <f t="shared" si="5"/>
        <v>2</v>
      </c>
      <c r="AM41" s="69">
        <f>AL41+'April 24'!AJ41</f>
        <v>15</v>
      </c>
    </row>
    <row r="42" spans="1:39">
      <c r="A42" s="70" t="s">
        <v>40</v>
      </c>
      <c r="B42" s="46"/>
      <c r="C42" s="20"/>
      <c r="D42" s="20"/>
      <c r="E42" s="5"/>
      <c r="F42" s="5"/>
      <c r="G42" s="20"/>
      <c r="H42" s="20"/>
      <c r="I42" s="20"/>
      <c r="J42" s="20" t="s">
        <v>107</v>
      </c>
      <c r="K42" s="20"/>
      <c r="L42" s="5"/>
      <c r="M42" s="5"/>
      <c r="N42" s="20"/>
      <c r="O42" s="20"/>
      <c r="P42" s="20"/>
      <c r="Q42" s="20"/>
      <c r="R42" s="20"/>
      <c r="S42" s="5" t="s">
        <v>80</v>
      </c>
      <c r="T42" s="5" t="s">
        <v>80</v>
      </c>
      <c r="U42" s="5" t="s">
        <v>80</v>
      </c>
      <c r="V42" s="20"/>
      <c r="W42" s="20"/>
      <c r="X42" s="20"/>
      <c r="Y42" s="20"/>
      <c r="Z42" s="5"/>
      <c r="AA42" s="5" t="s">
        <v>8</v>
      </c>
      <c r="AB42" s="16"/>
      <c r="AC42" s="20"/>
      <c r="AD42" s="20"/>
      <c r="AE42" s="20"/>
      <c r="AF42" s="210"/>
      <c r="AG42" s="102">
        <f t="shared" si="0"/>
        <v>1</v>
      </c>
      <c r="AH42" s="94">
        <f t="shared" si="1"/>
        <v>0</v>
      </c>
      <c r="AI42" s="94">
        <f t="shared" si="2"/>
        <v>0</v>
      </c>
      <c r="AJ42" s="35">
        <f t="shared" si="3"/>
        <v>1</v>
      </c>
      <c r="AK42" s="7">
        <f t="shared" si="4"/>
        <v>0</v>
      </c>
      <c r="AL42" s="6">
        <f t="shared" si="5"/>
        <v>2</v>
      </c>
      <c r="AM42" s="69">
        <f>AL42+'April 24'!AJ42</f>
        <v>15</v>
      </c>
    </row>
    <row r="43" spans="1:39">
      <c r="A43" s="70" t="s">
        <v>44</v>
      </c>
      <c r="B43" s="46"/>
      <c r="C43" s="20"/>
      <c r="D43" s="20"/>
      <c r="E43" s="5"/>
      <c r="F43" s="352">
        <v>0.4375</v>
      </c>
      <c r="G43" s="20"/>
      <c r="H43" s="20"/>
      <c r="I43" s="20"/>
      <c r="J43" s="20"/>
      <c r="K43" s="20"/>
      <c r="L43" s="5"/>
      <c r="M43" s="5"/>
      <c r="N43" s="20"/>
      <c r="O43" s="20"/>
      <c r="P43" s="20"/>
      <c r="Q43" s="20"/>
      <c r="R43" s="20" t="s">
        <v>80</v>
      </c>
      <c r="S43" s="5" t="s">
        <v>80</v>
      </c>
      <c r="T43" s="5" t="s">
        <v>80</v>
      </c>
      <c r="U43" s="5" t="s">
        <v>80</v>
      </c>
      <c r="V43" s="20"/>
      <c r="W43" s="20"/>
      <c r="X43" s="20"/>
      <c r="Y43" s="20"/>
      <c r="Z43" s="5"/>
      <c r="AA43" s="5" t="s">
        <v>8</v>
      </c>
      <c r="AB43" s="16"/>
      <c r="AC43" s="20"/>
      <c r="AD43" s="20"/>
      <c r="AE43" s="20"/>
      <c r="AF43" s="210"/>
      <c r="AG43" s="102">
        <f t="shared" si="0"/>
        <v>1</v>
      </c>
      <c r="AH43" s="94">
        <f t="shared" si="1"/>
        <v>1</v>
      </c>
      <c r="AI43" s="94">
        <f t="shared" si="2"/>
        <v>0</v>
      </c>
      <c r="AJ43" s="35">
        <f t="shared" si="3"/>
        <v>0</v>
      </c>
      <c r="AK43" s="7">
        <f t="shared" si="4"/>
        <v>0</v>
      </c>
      <c r="AL43" s="6">
        <f t="shared" si="5"/>
        <v>2</v>
      </c>
      <c r="AM43" s="69">
        <f>AL43+'April 24'!AJ43</f>
        <v>16</v>
      </c>
    </row>
    <row r="44" spans="1:39">
      <c r="A44" s="70" t="s">
        <v>86</v>
      </c>
      <c r="B44" s="46"/>
      <c r="C44" s="20"/>
      <c r="D44" s="20"/>
      <c r="E44" s="5"/>
      <c r="F44" s="5" t="s">
        <v>9</v>
      </c>
      <c r="G44" s="20"/>
      <c r="H44" s="20"/>
      <c r="I44" s="20"/>
      <c r="J44" s="20"/>
      <c r="K44" s="20"/>
      <c r="L44" s="5"/>
      <c r="M44" s="5" t="s">
        <v>80</v>
      </c>
      <c r="N44" s="20"/>
      <c r="O44" s="20"/>
      <c r="P44" s="20"/>
      <c r="Q44" s="20"/>
      <c r="R44" s="20"/>
      <c r="S44" s="5"/>
      <c r="T44" s="5" t="s">
        <v>8</v>
      </c>
      <c r="U44" s="5"/>
      <c r="V44" s="20"/>
      <c r="W44" s="20"/>
      <c r="X44" s="20"/>
      <c r="Y44" s="20"/>
      <c r="Z44" s="5"/>
      <c r="AA44" s="5"/>
      <c r="AB44" s="16"/>
      <c r="AC44" s="20"/>
      <c r="AD44" s="20"/>
      <c r="AE44" s="20"/>
      <c r="AF44" s="210"/>
      <c r="AG44" s="102">
        <f t="shared" si="0"/>
        <v>1</v>
      </c>
      <c r="AH44" s="94">
        <f t="shared" si="1"/>
        <v>0</v>
      </c>
      <c r="AI44" s="94">
        <f t="shared" si="2"/>
        <v>1</v>
      </c>
      <c r="AJ44" s="35">
        <f t="shared" si="3"/>
        <v>0</v>
      </c>
      <c r="AK44" s="7">
        <f t="shared" si="4"/>
        <v>0</v>
      </c>
      <c r="AL44" s="6">
        <f t="shared" si="5"/>
        <v>2</v>
      </c>
      <c r="AM44" s="69">
        <f>AL44+'April 24'!AJ44</f>
        <v>14</v>
      </c>
    </row>
    <row r="45" spans="1:39">
      <c r="A45" s="71" t="s">
        <v>65</v>
      </c>
      <c r="B45" s="46" t="s">
        <v>97</v>
      </c>
      <c r="C45" s="20"/>
      <c r="D45" s="20"/>
      <c r="E45" s="5"/>
      <c r="F45" s="5" t="s">
        <v>8</v>
      </c>
      <c r="G45" s="20"/>
      <c r="H45" s="20"/>
      <c r="I45" s="20"/>
      <c r="J45" s="20"/>
      <c r="K45" s="20"/>
      <c r="L45" s="5"/>
      <c r="M45" s="5"/>
      <c r="N45" s="20"/>
      <c r="O45" s="20"/>
      <c r="P45" s="20"/>
      <c r="Q45" s="20"/>
      <c r="R45" s="20"/>
      <c r="S45" s="5"/>
      <c r="T45" s="298">
        <v>0.4375</v>
      </c>
      <c r="U45" s="5"/>
      <c r="V45" s="20"/>
      <c r="W45" s="20"/>
      <c r="X45" s="20"/>
      <c r="Y45" s="20"/>
      <c r="Z45" s="5"/>
      <c r="AA45" s="5"/>
      <c r="AB45" s="16"/>
      <c r="AC45" s="20"/>
      <c r="AD45" s="20"/>
      <c r="AE45" s="20"/>
      <c r="AF45" s="210"/>
      <c r="AG45" s="102">
        <f t="shared" si="0"/>
        <v>1</v>
      </c>
      <c r="AH45" s="94">
        <f t="shared" si="1"/>
        <v>1</v>
      </c>
      <c r="AI45" s="94">
        <f t="shared" si="2"/>
        <v>0</v>
      </c>
      <c r="AJ45" s="35">
        <f t="shared" si="3"/>
        <v>0</v>
      </c>
      <c r="AK45" s="7">
        <f t="shared" si="4"/>
        <v>0</v>
      </c>
      <c r="AL45" s="6">
        <f t="shared" si="5"/>
        <v>2</v>
      </c>
      <c r="AM45" s="69">
        <f>AL45+'April 24'!AJ45</f>
        <v>15</v>
      </c>
    </row>
    <row r="46" spans="1:39">
      <c r="A46" s="70" t="s">
        <v>94</v>
      </c>
      <c r="B46" s="46"/>
      <c r="C46" s="20"/>
      <c r="D46" s="20"/>
      <c r="E46" s="5"/>
      <c r="F46" s="5"/>
      <c r="G46" s="20"/>
      <c r="H46" s="20"/>
      <c r="I46" s="20"/>
      <c r="J46" s="20"/>
      <c r="K46" s="20"/>
      <c r="L46" s="5"/>
      <c r="M46" s="5" t="s">
        <v>9</v>
      </c>
      <c r="N46" s="20"/>
      <c r="O46" s="20"/>
      <c r="P46" s="20"/>
      <c r="Q46" s="20"/>
      <c r="R46" s="20"/>
      <c r="S46" s="5" t="s">
        <v>80</v>
      </c>
      <c r="T46" s="5" t="s">
        <v>80</v>
      </c>
      <c r="U46" s="5" t="s">
        <v>80</v>
      </c>
      <c r="V46" s="20"/>
      <c r="W46" s="20"/>
      <c r="X46" s="20"/>
      <c r="Y46" s="20"/>
      <c r="Z46" s="5"/>
      <c r="AA46" s="5" t="s">
        <v>8</v>
      </c>
      <c r="AB46" s="16"/>
      <c r="AC46" s="20"/>
      <c r="AD46" s="20"/>
      <c r="AE46" s="20"/>
      <c r="AF46" s="210"/>
      <c r="AG46" s="102">
        <f t="shared" si="0"/>
        <v>1</v>
      </c>
      <c r="AH46" s="94">
        <f t="shared" si="1"/>
        <v>0</v>
      </c>
      <c r="AI46" s="94">
        <f t="shared" si="2"/>
        <v>1</v>
      </c>
      <c r="AJ46" s="35">
        <f t="shared" si="3"/>
        <v>0</v>
      </c>
      <c r="AK46" s="7">
        <f t="shared" si="4"/>
        <v>0</v>
      </c>
      <c r="AL46" s="6">
        <f t="shared" si="5"/>
        <v>2</v>
      </c>
      <c r="AM46" s="69">
        <f>AL46+'April 24'!AJ46</f>
        <v>14</v>
      </c>
    </row>
    <row r="47" spans="1:39">
      <c r="A47" s="70" t="s">
        <v>45</v>
      </c>
      <c r="B47" s="46"/>
      <c r="C47" s="20"/>
      <c r="D47" s="20"/>
      <c r="E47" s="5"/>
      <c r="F47" s="5" t="s">
        <v>8</v>
      </c>
      <c r="G47" s="20"/>
      <c r="H47" s="20"/>
      <c r="I47" s="20"/>
      <c r="J47" s="20"/>
      <c r="K47" s="20"/>
      <c r="L47" s="5"/>
      <c r="M47" s="298">
        <v>0.4375</v>
      </c>
      <c r="N47" s="20"/>
      <c r="O47" s="20"/>
      <c r="P47" s="20"/>
      <c r="Q47" s="20"/>
      <c r="R47" s="20"/>
      <c r="S47" s="5"/>
      <c r="T47" s="5"/>
      <c r="U47" s="5"/>
      <c r="V47" s="20"/>
      <c r="W47" s="20"/>
      <c r="X47" s="20"/>
      <c r="Y47" s="20"/>
      <c r="Z47" s="5"/>
      <c r="AA47" s="5"/>
      <c r="AB47" s="16"/>
      <c r="AC47" s="20"/>
      <c r="AD47" s="20"/>
      <c r="AE47" s="20"/>
      <c r="AF47" s="210"/>
      <c r="AG47" s="102">
        <f t="shared" si="0"/>
        <v>1</v>
      </c>
      <c r="AH47" s="94">
        <f t="shared" si="1"/>
        <v>1</v>
      </c>
      <c r="AI47" s="94">
        <f t="shared" si="2"/>
        <v>0</v>
      </c>
      <c r="AJ47" s="35">
        <f t="shared" si="3"/>
        <v>0</v>
      </c>
      <c r="AK47" s="7">
        <f t="shared" si="4"/>
        <v>0</v>
      </c>
      <c r="AL47" s="6">
        <f t="shared" si="5"/>
        <v>2</v>
      </c>
      <c r="AM47" s="69">
        <f>AL47+'April 24'!AJ47</f>
        <v>14</v>
      </c>
    </row>
    <row r="48" spans="1:39">
      <c r="A48" s="70" t="s">
        <v>95</v>
      </c>
      <c r="B48" s="46"/>
      <c r="C48" s="20"/>
      <c r="D48" s="20"/>
      <c r="E48" s="5"/>
      <c r="F48" s="5" t="s">
        <v>8</v>
      </c>
      <c r="G48" s="20"/>
      <c r="H48" s="20"/>
      <c r="I48" s="20"/>
      <c r="J48" s="20"/>
      <c r="K48" s="20"/>
      <c r="L48" s="5"/>
      <c r="M48" s="298">
        <v>0.4375</v>
      </c>
      <c r="N48" s="20"/>
      <c r="O48" s="20"/>
      <c r="P48" s="20"/>
      <c r="Q48" s="20"/>
      <c r="R48" s="20"/>
      <c r="S48" s="5"/>
      <c r="T48" s="5"/>
      <c r="U48" s="5"/>
      <c r="V48" s="20"/>
      <c r="W48" s="20"/>
      <c r="X48" s="20"/>
      <c r="Y48" s="20"/>
      <c r="Z48" s="5"/>
      <c r="AA48" s="5"/>
      <c r="AB48" s="16"/>
      <c r="AC48" s="20"/>
      <c r="AD48" s="20"/>
      <c r="AE48" s="20"/>
      <c r="AF48" s="210"/>
      <c r="AG48" s="102">
        <f t="shared" si="0"/>
        <v>1</v>
      </c>
      <c r="AH48" s="94">
        <f t="shared" si="1"/>
        <v>1</v>
      </c>
      <c r="AI48" s="94">
        <f t="shared" si="2"/>
        <v>0</v>
      </c>
      <c r="AJ48" s="35">
        <f t="shared" si="3"/>
        <v>0</v>
      </c>
      <c r="AK48" s="7">
        <f t="shared" si="4"/>
        <v>0</v>
      </c>
      <c r="AL48" s="6">
        <f t="shared" si="5"/>
        <v>2</v>
      </c>
      <c r="AM48" s="69">
        <f>AL48+'April 24'!AJ48</f>
        <v>13</v>
      </c>
    </row>
    <row r="49" spans="1:39">
      <c r="A49" s="70" t="s">
        <v>61</v>
      </c>
      <c r="B49" s="46"/>
      <c r="C49" s="20"/>
      <c r="D49" s="20"/>
      <c r="E49" s="5"/>
      <c r="F49" s="5" t="s">
        <v>80</v>
      </c>
      <c r="G49" s="20"/>
      <c r="H49" s="20"/>
      <c r="I49" s="20"/>
      <c r="J49" s="20"/>
      <c r="K49" s="20"/>
      <c r="L49" s="5" t="s">
        <v>9</v>
      </c>
      <c r="M49" s="5"/>
      <c r="N49" s="20"/>
      <c r="O49" s="20"/>
      <c r="P49" s="20"/>
      <c r="Q49" s="20"/>
      <c r="R49" s="20"/>
      <c r="S49" s="5" t="s">
        <v>80</v>
      </c>
      <c r="T49" s="5" t="s">
        <v>80</v>
      </c>
      <c r="U49" s="5" t="s">
        <v>80</v>
      </c>
      <c r="V49" s="20"/>
      <c r="W49" s="20"/>
      <c r="X49" s="20"/>
      <c r="Y49" s="20"/>
      <c r="Z49" s="5"/>
      <c r="AA49" s="5"/>
      <c r="AB49" s="16"/>
      <c r="AC49" s="20"/>
      <c r="AD49" s="20"/>
      <c r="AE49" s="20"/>
      <c r="AF49" s="351" t="s">
        <v>20</v>
      </c>
      <c r="AG49" s="102">
        <f t="shared" si="0"/>
        <v>0</v>
      </c>
      <c r="AH49" s="94">
        <f t="shared" si="1"/>
        <v>0</v>
      </c>
      <c r="AI49" s="94">
        <f t="shared" si="2"/>
        <v>1</v>
      </c>
      <c r="AJ49" s="35">
        <f t="shared" si="3"/>
        <v>0</v>
      </c>
      <c r="AK49" s="7">
        <f t="shared" si="4"/>
        <v>1</v>
      </c>
      <c r="AL49" s="6">
        <f t="shared" si="5"/>
        <v>2</v>
      </c>
      <c r="AM49" s="69">
        <f>AL49+'April 24'!AJ49</f>
        <v>15</v>
      </c>
    </row>
    <row r="50" spans="1:39">
      <c r="A50" s="70" t="s">
        <v>43</v>
      </c>
      <c r="B50" s="46"/>
      <c r="C50" s="20"/>
      <c r="D50" s="20"/>
      <c r="E50" s="5" t="s">
        <v>80</v>
      </c>
      <c r="F50" s="5" t="s">
        <v>8</v>
      </c>
      <c r="G50" s="20"/>
      <c r="H50" s="20"/>
      <c r="I50" s="20"/>
      <c r="J50" s="20"/>
      <c r="K50" s="20"/>
      <c r="L50" s="5" t="s">
        <v>80</v>
      </c>
      <c r="M50" s="5" t="s">
        <v>80</v>
      </c>
      <c r="N50" s="20"/>
      <c r="O50" s="20"/>
      <c r="P50" s="20"/>
      <c r="Q50" s="20"/>
      <c r="R50" s="20"/>
      <c r="S50" s="5" t="s">
        <v>80</v>
      </c>
      <c r="T50" s="5" t="s">
        <v>80</v>
      </c>
      <c r="U50" s="5" t="s">
        <v>80</v>
      </c>
      <c r="V50" s="20"/>
      <c r="W50" s="20"/>
      <c r="X50" s="20"/>
      <c r="Y50" s="20"/>
      <c r="Z50" s="5" t="s">
        <v>9</v>
      </c>
      <c r="AA50" s="5" t="s">
        <v>80</v>
      </c>
      <c r="AB50" s="16"/>
      <c r="AC50" s="20"/>
      <c r="AD50" s="20"/>
      <c r="AE50" s="20"/>
      <c r="AF50" s="210"/>
      <c r="AG50" s="102">
        <f t="shared" si="0"/>
        <v>1</v>
      </c>
      <c r="AH50" s="94">
        <f t="shared" si="1"/>
        <v>0</v>
      </c>
      <c r="AI50" s="94">
        <f t="shared" si="2"/>
        <v>1</v>
      </c>
      <c r="AJ50" s="35">
        <f t="shared" si="3"/>
        <v>0</v>
      </c>
      <c r="AK50" s="7">
        <f t="shared" si="4"/>
        <v>0</v>
      </c>
      <c r="AL50" s="6">
        <f t="shared" si="5"/>
        <v>2</v>
      </c>
      <c r="AM50" s="69">
        <f>AL50+'April 24'!AJ50</f>
        <v>15</v>
      </c>
    </row>
    <row r="51" spans="1:39">
      <c r="A51" s="70" t="s">
        <v>79</v>
      </c>
      <c r="B51" s="46"/>
      <c r="C51" s="20"/>
      <c r="D51" s="20"/>
      <c r="E51" s="5"/>
      <c r="F51" s="5"/>
      <c r="G51" s="20"/>
      <c r="H51" s="20"/>
      <c r="I51" s="20"/>
      <c r="J51" s="20"/>
      <c r="K51" s="20"/>
      <c r="L51" s="5" t="s">
        <v>80</v>
      </c>
      <c r="M51" s="5" t="s">
        <v>8</v>
      </c>
      <c r="N51" s="20"/>
      <c r="O51" s="20"/>
      <c r="P51" s="20"/>
      <c r="Q51" s="20"/>
      <c r="R51" s="20"/>
      <c r="S51" s="5"/>
      <c r="T51" s="5"/>
      <c r="U51" s="5"/>
      <c r="V51" s="20"/>
      <c r="W51" s="20"/>
      <c r="X51" s="20"/>
      <c r="Y51" s="20"/>
      <c r="Z51" s="5" t="s">
        <v>9</v>
      </c>
      <c r="AA51" s="5"/>
      <c r="AB51" s="16"/>
      <c r="AC51" s="20"/>
      <c r="AD51" s="20"/>
      <c r="AE51" s="20"/>
      <c r="AF51" s="210"/>
      <c r="AG51" s="102">
        <f t="shared" si="0"/>
        <v>1</v>
      </c>
      <c r="AH51" s="94">
        <f t="shared" si="1"/>
        <v>0</v>
      </c>
      <c r="AI51" s="94">
        <f t="shared" si="2"/>
        <v>1</v>
      </c>
      <c r="AJ51" s="35">
        <f t="shared" si="3"/>
        <v>0</v>
      </c>
      <c r="AK51" s="7">
        <f t="shared" si="4"/>
        <v>0</v>
      </c>
      <c r="AL51" s="6">
        <f t="shared" si="5"/>
        <v>2</v>
      </c>
      <c r="AM51" s="69">
        <f>AL51+'April 24'!AJ51</f>
        <v>15</v>
      </c>
    </row>
    <row r="52" spans="1:39">
      <c r="A52" s="70" t="s">
        <v>89</v>
      </c>
      <c r="B52" s="46"/>
      <c r="C52" s="20"/>
      <c r="D52" s="20"/>
      <c r="E52" s="5"/>
      <c r="F52" s="103" t="s">
        <v>8</v>
      </c>
      <c r="G52" s="20"/>
      <c r="H52" s="20"/>
      <c r="I52" s="20"/>
      <c r="J52" s="20"/>
      <c r="K52" s="20"/>
      <c r="L52" s="5"/>
      <c r="M52" s="5"/>
      <c r="N52" s="20"/>
      <c r="O52" s="20"/>
      <c r="P52" s="20"/>
      <c r="Q52" s="20"/>
      <c r="R52" s="20"/>
      <c r="S52" s="5"/>
      <c r="T52" s="5" t="s">
        <v>9</v>
      </c>
      <c r="U52" s="5"/>
      <c r="V52" s="20"/>
      <c r="W52" s="20"/>
      <c r="X52" s="20"/>
      <c r="Y52" s="20"/>
      <c r="Z52" s="5" t="s">
        <v>80</v>
      </c>
      <c r="AA52" s="5" t="s">
        <v>80</v>
      </c>
      <c r="AB52" s="16"/>
      <c r="AC52" s="20"/>
      <c r="AD52" s="20"/>
      <c r="AE52" s="20"/>
      <c r="AF52" s="210"/>
      <c r="AG52" s="102">
        <f t="shared" si="0"/>
        <v>1</v>
      </c>
      <c r="AH52" s="94">
        <f t="shared" si="1"/>
        <v>0</v>
      </c>
      <c r="AI52" s="94">
        <f t="shared" si="2"/>
        <v>1</v>
      </c>
      <c r="AJ52" s="35">
        <f t="shared" si="3"/>
        <v>0</v>
      </c>
      <c r="AK52" s="7">
        <f t="shared" si="4"/>
        <v>0</v>
      </c>
      <c r="AL52" s="6">
        <f t="shared" si="5"/>
        <v>2</v>
      </c>
      <c r="AM52" s="69">
        <f>AL52+'April 24'!AJ52</f>
        <v>14</v>
      </c>
    </row>
    <row r="53" spans="1:39">
      <c r="A53" s="70" t="s">
        <v>66</v>
      </c>
      <c r="B53" s="46"/>
      <c r="C53" s="20"/>
      <c r="D53" s="20"/>
      <c r="E53" s="5"/>
      <c r="F53" s="5" t="s">
        <v>80</v>
      </c>
      <c r="G53" s="20"/>
      <c r="H53" s="20"/>
      <c r="I53" s="20"/>
      <c r="J53" s="20"/>
      <c r="K53" s="20"/>
      <c r="L53" s="5" t="s">
        <v>9</v>
      </c>
      <c r="M53" s="5"/>
      <c r="N53" s="20"/>
      <c r="O53" s="20"/>
      <c r="P53" s="20"/>
      <c r="Q53" s="20"/>
      <c r="R53" s="20"/>
      <c r="S53" s="5"/>
      <c r="T53" s="5" t="s">
        <v>9</v>
      </c>
      <c r="U53" s="5"/>
      <c r="V53" s="20"/>
      <c r="W53" s="20"/>
      <c r="X53" s="20"/>
      <c r="Y53" s="20"/>
      <c r="Z53" s="5"/>
      <c r="AA53" s="5"/>
      <c r="AB53" s="16"/>
      <c r="AC53" s="20"/>
      <c r="AD53" s="20"/>
      <c r="AE53" s="20"/>
      <c r="AF53" s="210"/>
      <c r="AG53" s="102">
        <f t="shared" si="0"/>
        <v>0</v>
      </c>
      <c r="AH53" s="94">
        <f t="shared" si="1"/>
        <v>0</v>
      </c>
      <c r="AI53" s="94">
        <f t="shared" si="2"/>
        <v>2</v>
      </c>
      <c r="AJ53" s="35">
        <f t="shared" si="3"/>
        <v>0</v>
      </c>
      <c r="AK53" s="7">
        <f t="shared" si="4"/>
        <v>0</v>
      </c>
      <c r="AL53" s="6">
        <f t="shared" si="5"/>
        <v>2</v>
      </c>
      <c r="AM53" s="69">
        <f>AL53+'April 24'!AJ53</f>
        <v>15</v>
      </c>
    </row>
    <row r="54" spans="1:39">
      <c r="A54" s="70" t="s">
        <v>62</v>
      </c>
      <c r="B54" s="46"/>
      <c r="C54" s="20"/>
      <c r="D54" s="20"/>
      <c r="E54" s="5"/>
      <c r="F54" s="5" t="s">
        <v>9</v>
      </c>
      <c r="G54" s="20"/>
      <c r="H54" s="20"/>
      <c r="I54" s="20"/>
      <c r="J54" s="20"/>
      <c r="K54" s="20" t="s">
        <v>80</v>
      </c>
      <c r="L54" s="5" t="s">
        <v>80</v>
      </c>
      <c r="M54" s="5" t="s">
        <v>80</v>
      </c>
      <c r="N54" s="20" t="s">
        <v>80</v>
      </c>
      <c r="O54" s="20" t="s">
        <v>80</v>
      </c>
      <c r="P54" s="20" t="s">
        <v>80</v>
      </c>
      <c r="Q54" s="20" t="s">
        <v>80</v>
      </c>
      <c r="R54" s="20" t="s">
        <v>80</v>
      </c>
      <c r="S54" s="5"/>
      <c r="T54" s="5" t="s">
        <v>8</v>
      </c>
      <c r="U54" s="5"/>
      <c r="V54" s="20"/>
      <c r="W54" s="20"/>
      <c r="X54" s="20"/>
      <c r="Y54" s="20"/>
      <c r="Z54" s="5"/>
      <c r="AA54" s="5"/>
      <c r="AB54" s="16"/>
      <c r="AC54" s="20"/>
      <c r="AD54" s="20"/>
      <c r="AE54" s="20"/>
      <c r="AF54" s="210"/>
      <c r="AG54" s="102">
        <f t="shared" si="0"/>
        <v>1</v>
      </c>
      <c r="AH54" s="94">
        <f t="shared" si="1"/>
        <v>0</v>
      </c>
      <c r="AI54" s="94">
        <f t="shared" si="2"/>
        <v>1</v>
      </c>
      <c r="AJ54" s="35">
        <f t="shared" si="3"/>
        <v>0</v>
      </c>
      <c r="AK54" s="7">
        <f t="shared" si="4"/>
        <v>0</v>
      </c>
      <c r="AL54" s="6">
        <f t="shared" si="5"/>
        <v>2</v>
      </c>
      <c r="AM54" s="69">
        <f>AL54+'April 24'!AJ54</f>
        <v>15</v>
      </c>
    </row>
    <row r="55" spans="1:39" ht="16" thickBot="1">
      <c r="A55" s="177" t="s">
        <v>73</v>
      </c>
      <c r="B55" s="277"/>
      <c r="C55" s="183"/>
      <c r="D55" s="183"/>
      <c r="E55" s="184" t="s">
        <v>80</v>
      </c>
      <c r="F55" s="184" t="s">
        <v>80</v>
      </c>
      <c r="G55" s="183"/>
      <c r="H55" s="183"/>
      <c r="I55" s="183"/>
      <c r="J55" s="183"/>
      <c r="K55" s="183"/>
      <c r="L55" s="184" t="s">
        <v>9</v>
      </c>
      <c r="M55" s="184" t="s">
        <v>80</v>
      </c>
      <c r="N55" s="183"/>
      <c r="O55" s="183"/>
      <c r="P55" s="183"/>
      <c r="Q55" s="183"/>
      <c r="R55" s="183"/>
      <c r="S55" s="184"/>
      <c r="T55" s="184" t="s">
        <v>8</v>
      </c>
      <c r="U55" s="184"/>
      <c r="V55" s="183"/>
      <c r="W55" s="183"/>
      <c r="X55" s="183"/>
      <c r="Y55" s="183"/>
      <c r="Z55" s="184" t="s">
        <v>80</v>
      </c>
      <c r="AA55" s="184" t="s">
        <v>80</v>
      </c>
      <c r="AB55" s="353"/>
      <c r="AC55" s="183"/>
      <c r="AD55" s="183"/>
      <c r="AE55" s="183"/>
      <c r="AF55" s="279"/>
      <c r="AG55" s="66">
        <f t="shared" si="0"/>
        <v>1</v>
      </c>
      <c r="AH55" s="32">
        <f t="shared" si="1"/>
        <v>0</v>
      </c>
      <c r="AI55" s="32">
        <f t="shared" si="2"/>
        <v>1</v>
      </c>
      <c r="AJ55" s="32">
        <f t="shared" si="3"/>
        <v>0</v>
      </c>
      <c r="AK55" s="8">
        <f t="shared" si="4"/>
        <v>0</v>
      </c>
      <c r="AL55" s="65">
        <f t="shared" si="5"/>
        <v>2</v>
      </c>
      <c r="AM55" s="326">
        <f>AL55+'April 24'!AJ55</f>
        <v>15</v>
      </c>
    </row>
    <row r="56" spans="1:39">
      <c r="A56" s="274">
        <v>0.375</v>
      </c>
      <c r="B56" s="23"/>
      <c r="C56" s="31"/>
      <c r="D56" s="31"/>
      <c r="E56" s="11"/>
      <c r="F56" s="11">
        <f>COUNTIFS(F3:F55,"9.00")</f>
        <v>8</v>
      </c>
      <c r="G56" s="31"/>
      <c r="H56" s="31"/>
      <c r="I56" s="31"/>
      <c r="J56" s="31"/>
      <c r="K56" s="31"/>
      <c r="L56" s="11"/>
      <c r="M56" s="11">
        <f>COUNTIFS(M3:M55,"9.00")</f>
        <v>8</v>
      </c>
      <c r="N56" s="31"/>
      <c r="O56" s="31"/>
      <c r="P56" s="31"/>
      <c r="Q56" s="31"/>
      <c r="R56" s="31"/>
      <c r="S56" s="11"/>
      <c r="T56" s="11">
        <f>COUNTIFS(T3:T55,"9.00")</f>
        <v>8</v>
      </c>
      <c r="U56" s="11">
        <f>COUNTIFS(U3:U55,"9.00")</f>
        <v>6</v>
      </c>
      <c r="V56" s="31"/>
      <c r="W56" s="31"/>
      <c r="X56" s="31"/>
      <c r="Y56" s="31"/>
      <c r="Z56" s="11"/>
      <c r="AA56" s="11">
        <f>COUNTIFS(AA3:AA55,"9.00")</f>
        <v>6</v>
      </c>
      <c r="AB56" s="56"/>
      <c r="AC56" s="31"/>
      <c r="AD56" s="31"/>
      <c r="AE56" s="31"/>
      <c r="AF56" s="24"/>
    </row>
    <row r="57" spans="1:39">
      <c r="A57" s="274">
        <v>0.4375</v>
      </c>
      <c r="B57" s="25"/>
      <c r="C57" s="35"/>
      <c r="D57" s="35"/>
      <c r="E57" s="39"/>
      <c r="F57" s="214">
        <f>COUNTIFS(F3:F55,"10:30")</f>
        <v>2</v>
      </c>
      <c r="G57" s="35"/>
      <c r="H57" s="35"/>
      <c r="I57" s="35"/>
      <c r="J57" s="35"/>
      <c r="K57" s="35"/>
      <c r="L57" s="39"/>
      <c r="M57" s="214">
        <f>COUNTIFS(M3:M55,"10:30")</f>
        <v>2</v>
      </c>
      <c r="N57" s="35"/>
      <c r="O57" s="35"/>
      <c r="P57" s="35"/>
      <c r="Q57" s="35"/>
      <c r="R57" s="35"/>
      <c r="S57" s="39"/>
      <c r="T57" s="214">
        <f>COUNTIFS(T3:T55,"10:30")</f>
        <v>2</v>
      </c>
      <c r="U57" s="39"/>
      <c r="V57" s="35"/>
      <c r="W57" s="35"/>
      <c r="X57" s="35"/>
      <c r="Y57" s="35"/>
      <c r="Z57" s="39"/>
      <c r="AA57" s="214">
        <f>COUNTIFS(AA3:AA55,"10:30")</f>
        <v>2</v>
      </c>
      <c r="AB57" s="62"/>
      <c r="AC57" s="35"/>
      <c r="AD57" s="35"/>
      <c r="AE57" s="35"/>
      <c r="AF57" s="7"/>
    </row>
    <row r="58" spans="1:39">
      <c r="A58" s="274">
        <v>0.75</v>
      </c>
      <c r="B58" s="25"/>
      <c r="C58" s="35"/>
      <c r="D58" s="35"/>
      <c r="E58" s="39">
        <f>COUNTIFS(E3:E55,"18.00")</f>
        <v>6</v>
      </c>
      <c r="F58" s="39">
        <f>COUNTIFS(F3:F55,"18.00")</f>
        <v>6</v>
      </c>
      <c r="G58" s="35"/>
      <c r="H58" s="35"/>
      <c r="I58" s="35"/>
      <c r="J58" s="35"/>
      <c r="K58" s="35"/>
      <c r="L58" s="39">
        <f t="shared" ref="L58:M58" si="6">COUNTIFS(L3:L55,"18.00")</f>
        <v>6</v>
      </c>
      <c r="M58" s="39">
        <f t="shared" si="6"/>
        <v>6</v>
      </c>
      <c r="N58" s="35"/>
      <c r="O58" s="35"/>
      <c r="P58" s="35"/>
      <c r="Q58" s="35"/>
      <c r="R58" s="35"/>
      <c r="S58" s="39">
        <f t="shared" ref="S58:T58" si="7">COUNTIFS(S3:S55,"18.00")</f>
        <v>8</v>
      </c>
      <c r="T58" s="39">
        <f t="shared" si="7"/>
        <v>6</v>
      </c>
      <c r="U58" s="39"/>
      <c r="V58" s="35"/>
      <c r="W58" s="35"/>
      <c r="X58" s="35"/>
      <c r="Y58" s="35"/>
      <c r="Z58" s="39">
        <f t="shared" ref="Z58:AA58" si="8">COUNTIFS(Z3:Z55,"18.00")</f>
        <v>6</v>
      </c>
      <c r="AA58" s="39">
        <f t="shared" si="8"/>
        <v>8</v>
      </c>
      <c r="AB58" s="62"/>
      <c r="AC58" s="35"/>
      <c r="AD58" s="35"/>
      <c r="AE58" s="35"/>
      <c r="AF58" s="7"/>
    </row>
    <row r="59" spans="1:39">
      <c r="A59" s="306">
        <v>0.79166666666666663</v>
      </c>
      <c r="B59" s="25"/>
      <c r="C59" s="35"/>
      <c r="D59" s="35"/>
      <c r="E59" s="39"/>
      <c r="F59" s="39"/>
      <c r="G59" s="35"/>
      <c r="H59" s="35"/>
      <c r="I59" s="35"/>
      <c r="J59" s="35">
        <f>COUNTIFS(J3:J55,"19.00")</f>
        <v>4</v>
      </c>
      <c r="K59" s="35"/>
      <c r="L59" s="39"/>
      <c r="M59" s="39"/>
      <c r="N59" s="35"/>
      <c r="O59" s="35"/>
      <c r="P59" s="35"/>
      <c r="Q59" s="35"/>
      <c r="R59" s="35"/>
      <c r="S59" s="39"/>
      <c r="T59" s="39"/>
      <c r="U59" s="39"/>
      <c r="V59" s="35"/>
      <c r="W59" s="35"/>
      <c r="X59" s="35"/>
      <c r="Y59" s="35"/>
      <c r="Z59" s="39"/>
      <c r="AA59" s="39"/>
      <c r="AB59" s="62"/>
      <c r="AC59" s="35"/>
      <c r="AD59" s="35"/>
      <c r="AE59" s="35"/>
      <c r="AF59" s="7"/>
    </row>
    <row r="60" spans="1:39" ht="16" thickBot="1">
      <c r="A60" s="306">
        <v>0.8125</v>
      </c>
      <c r="B60" s="66"/>
      <c r="C60" s="32"/>
      <c r="D60" s="32"/>
      <c r="E60" s="12"/>
      <c r="F60" s="12"/>
      <c r="G60" s="32"/>
      <c r="H60" s="32"/>
      <c r="I60" s="32"/>
      <c r="J60" s="32"/>
      <c r="K60" s="32"/>
      <c r="L60" s="12"/>
      <c r="M60" s="12"/>
      <c r="N60" s="32"/>
      <c r="O60" s="32"/>
      <c r="P60" s="32"/>
      <c r="Q60" s="32"/>
      <c r="R60" s="32"/>
      <c r="S60" s="12"/>
      <c r="T60" s="12"/>
      <c r="U60" s="12"/>
      <c r="V60" s="32"/>
      <c r="W60" s="32"/>
      <c r="X60" s="32"/>
      <c r="Y60" s="32"/>
      <c r="Z60" s="12"/>
      <c r="AA60" s="12"/>
      <c r="AB60" s="59"/>
      <c r="AC60" s="32"/>
      <c r="AD60" s="32"/>
      <c r="AE60" s="32"/>
      <c r="AF60" s="8">
        <f>COUNTIFS(AF3:AF55,"19.30")</f>
        <v>4</v>
      </c>
    </row>
    <row r="61" spans="1:39">
      <c r="A61" s="138" t="s">
        <v>99</v>
      </c>
    </row>
    <row r="63" spans="1:39">
      <c r="A63" t="s">
        <v>108</v>
      </c>
    </row>
    <row r="65" spans="1:1">
      <c r="A65" t="s">
        <v>109</v>
      </c>
    </row>
  </sheetData>
  <mergeCells count="1">
    <mergeCell ref="A1:A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65"/>
  <sheetViews>
    <sheetView zoomScale="120" zoomScaleNormal="120" workbookViewId="0">
      <pane ySplit="2" topLeftCell="A28" activePane="bottomLeft" state="frozen"/>
      <selection activeCell="A4" activeCellId="2" sqref="A21:XFD21 A18:XFD18 A4:XFD4"/>
      <selection pane="bottomLeft" activeCell="P41" sqref="P41"/>
    </sheetView>
  </sheetViews>
  <sheetFormatPr baseColWidth="10" defaultRowHeight="15"/>
  <cols>
    <col min="1" max="1" width="23.5" customWidth="1"/>
    <col min="2" max="31" width="3.6640625" customWidth="1"/>
    <col min="32" max="34" width="4.6640625" customWidth="1"/>
  </cols>
  <sheetData>
    <row r="1" spans="1:36" ht="16" thickBot="1">
      <c r="A1" s="346" t="s">
        <v>48</v>
      </c>
      <c r="B1" s="36" t="s">
        <v>6</v>
      </c>
      <c r="C1" s="2" t="s">
        <v>7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2" t="s">
        <v>6</v>
      </c>
      <c r="J1" s="2" t="s">
        <v>7</v>
      </c>
      <c r="K1" s="14" t="s">
        <v>1</v>
      </c>
      <c r="L1" s="14" t="s">
        <v>2</v>
      </c>
      <c r="M1" s="14" t="s">
        <v>3</v>
      </c>
      <c r="N1" s="14" t="s">
        <v>4</v>
      </c>
      <c r="O1" s="14" t="s">
        <v>5</v>
      </c>
      <c r="P1" s="2" t="s">
        <v>6</v>
      </c>
      <c r="Q1" s="2" t="s">
        <v>7</v>
      </c>
      <c r="R1" s="14" t="s">
        <v>1</v>
      </c>
      <c r="S1" s="14" t="s">
        <v>2</v>
      </c>
      <c r="T1" s="14" t="s">
        <v>3</v>
      </c>
      <c r="U1" s="14" t="s">
        <v>4</v>
      </c>
      <c r="V1" s="14" t="s">
        <v>5</v>
      </c>
      <c r="W1" s="2" t="s">
        <v>6</v>
      </c>
      <c r="X1" s="2" t="s">
        <v>7</v>
      </c>
      <c r="Y1" s="14" t="s">
        <v>1</v>
      </c>
      <c r="Z1" s="14" t="s">
        <v>2</v>
      </c>
      <c r="AA1" s="14" t="s">
        <v>3</v>
      </c>
      <c r="AB1" s="14" t="s">
        <v>4</v>
      </c>
      <c r="AC1" s="14" t="s">
        <v>5</v>
      </c>
      <c r="AD1" s="2" t="s">
        <v>6</v>
      </c>
      <c r="AE1" s="30" t="s">
        <v>7</v>
      </c>
      <c r="AF1" s="42"/>
      <c r="AG1" s="42"/>
      <c r="AH1" s="42"/>
      <c r="AI1" s="42"/>
      <c r="AJ1" s="42"/>
    </row>
    <row r="2" spans="1:36" ht="16" thickBot="1">
      <c r="A2" s="346"/>
      <c r="B2" s="109">
        <v>1</v>
      </c>
      <c r="C2" s="29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29">
        <v>8</v>
      </c>
      <c r="J2" s="29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29">
        <v>15</v>
      </c>
      <c r="Q2" s="29">
        <v>16</v>
      </c>
      <c r="R2" s="47">
        <v>17</v>
      </c>
      <c r="S2" s="47">
        <v>18</v>
      </c>
      <c r="T2" s="47">
        <v>19</v>
      </c>
      <c r="U2" s="47">
        <v>20</v>
      </c>
      <c r="V2" s="47">
        <v>21</v>
      </c>
      <c r="W2" s="29">
        <v>22</v>
      </c>
      <c r="X2" s="29">
        <v>23</v>
      </c>
      <c r="Y2" s="47">
        <v>24</v>
      </c>
      <c r="Z2" s="47">
        <v>25</v>
      </c>
      <c r="AA2" s="47">
        <v>26</v>
      </c>
      <c r="AB2" s="47">
        <v>27</v>
      </c>
      <c r="AC2" s="47">
        <v>28</v>
      </c>
      <c r="AD2" s="29">
        <v>29</v>
      </c>
      <c r="AE2" s="101">
        <v>30</v>
      </c>
      <c r="AF2" s="148" t="s">
        <v>8</v>
      </c>
      <c r="AG2" s="325">
        <v>0.4375</v>
      </c>
      <c r="AH2" s="149" t="s">
        <v>9</v>
      </c>
      <c r="AI2" s="146" t="s">
        <v>10</v>
      </c>
      <c r="AJ2" s="146" t="s">
        <v>13</v>
      </c>
    </row>
    <row r="3" spans="1:36">
      <c r="A3" s="96" t="s">
        <v>51</v>
      </c>
      <c r="B3" s="37"/>
      <c r="C3" s="4"/>
      <c r="D3" s="18"/>
      <c r="E3" s="18"/>
      <c r="F3" s="18"/>
      <c r="G3" s="18"/>
      <c r="H3" s="18"/>
      <c r="I3" s="4"/>
      <c r="J3" s="4"/>
      <c r="K3" s="18"/>
      <c r="L3" s="18"/>
      <c r="M3" s="18"/>
      <c r="N3" s="18"/>
      <c r="O3" s="18"/>
      <c r="P3" s="4"/>
      <c r="Q3" s="4"/>
      <c r="R3" s="18"/>
      <c r="S3" s="18"/>
      <c r="T3" s="18"/>
      <c r="U3" s="18"/>
      <c r="V3" s="18"/>
      <c r="W3" s="4"/>
      <c r="X3" s="4"/>
      <c r="Y3" s="18"/>
      <c r="Z3" s="18"/>
      <c r="AA3" s="18"/>
      <c r="AB3" s="18"/>
      <c r="AC3" s="18"/>
      <c r="AD3" s="4"/>
      <c r="AE3" s="287"/>
      <c r="AF3" s="55">
        <f t="shared" ref="AF3:AF34" si="0">COUNTIFS(B3:AE3,"9.00")</f>
        <v>0</v>
      </c>
      <c r="AG3" s="56">
        <f t="shared" ref="AG3:AG34" si="1">COUNTIFS(B3:AE3,"10.30")</f>
        <v>0</v>
      </c>
      <c r="AH3" s="57">
        <f t="shared" ref="AH3:AH34" si="2">COUNTIFS(B3:AE3,"18.00")</f>
        <v>0</v>
      </c>
      <c r="AI3" s="319">
        <f>SUM(AF3:AH3)</f>
        <v>0</v>
      </c>
      <c r="AJ3" s="52">
        <f>AI3+'Mai 24'!AM3</f>
        <v>18</v>
      </c>
    </row>
    <row r="4" spans="1:36">
      <c r="A4" s="70" t="s">
        <v>52</v>
      </c>
      <c r="B4" s="38"/>
      <c r="C4" s="5"/>
      <c r="D4" s="16"/>
      <c r="E4" s="16"/>
      <c r="F4" s="16"/>
      <c r="G4" s="16"/>
      <c r="H4" s="16"/>
      <c r="I4" s="5"/>
      <c r="J4" s="5"/>
      <c r="K4" s="16"/>
      <c r="L4" s="16"/>
      <c r="M4" s="16"/>
      <c r="N4" s="16"/>
      <c r="O4" s="16"/>
      <c r="P4" s="5"/>
      <c r="Q4" s="5"/>
      <c r="R4" s="16"/>
      <c r="S4" s="16"/>
      <c r="T4" s="16"/>
      <c r="U4" s="16"/>
      <c r="V4" s="16"/>
      <c r="W4" s="5"/>
      <c r="X4" s="5"/>
      <c r="Y4" s="16"/>
      <c r="Z4" s="16"/>
      <c r="AA4" s="16"/>
      <c r="AB4" s="16"/>
      <c r="AC4" s="16"/>
      <c r="AD4" s="5"/>
      <c r="AE4" s="64"/>
      <c r="AF4" s="61">
        <f t="shared" si="0"/>
        <v>0</v>
      </c>
      <c r="AG4" s="62">
        <f t="shared" si="1"/>
        <v>0</v>
      </c>
      <c r="AH4" s="48">
        <f t="shared" si="2"/>
        <v>0</v>
      </c>
      <c r="AI4" s="69">
        <f t="shared" ref="AI4:AI38" si="3">SUM(AF4:AH4)</f>
        <v>0</v>
      </c>
      <c r="AJ4" s="49">
        <f>AI4+'Mai 24'!AM4</f>
        <v>18</v>
      </c>
    </row>
    <row r="5" spans="1:36">
      <c r="A5" s="70" t="s">
        <v>46</v>
      </c>
      <c r="B5" s="38"/>
      <c r="C5" s="5"/>
      <c r="D5" s="16"/>
      <c r="E5" s="16"/>
      <c r="F5" s="16"/>
      <c r="G5" s="16"/>
      <c r="H5" s="16"/>
      <c r="I5" s="5"/>
      <c r="J5" s="5"/>
      <c r="K5" s="16"/>
      <c r="L5" s="16"/>
      <c r="M5" s="16"/>
      <c r="N5" s="16"/>
      <c r="O5" s="16"/>
      <c r="P5" s="5"/>
      <c r="Q5" s="5"/>
      <c r="R5" s="16"/>
      <c r="S5" s="16"/>
      <c r="T5" s="16"/>
      <c r="U5" s="16"/>
      <c r="V5" s="16"/>
      <c r="W5" s="5"/>
      <c r="X5" s="5"/>
      <c r="Y5" s="16"/>
      <c r="Z5" s="16"/>
      <c r="AA5" s="16"/>
      <c r="AB5" s="16"/>
      <c r="AC5" s="16"/>
      <c r="AD5" s="5"/>
      <c r="AE5" s="64"/>
      <c r="AF5" s="61">
        <f t="shared" si="0"/>
        <v>0</v>
      </c>
      <c r="AG5" s="62">
        <f t="shared" si="1"/>
        <v>0</v>
      </c>
      <c r="AH5" s="48">
        <f t="shared" si="2"/>
        <v>0</v>
      </c>
      <c r="AI5" s="69">
        <f t="shared" si="3"/>
        <v>0</v>
      </c>
      <c r="AJ5" s="49">
        <f>AI5+'Mai 24'!AM5</f>
        <v>18</v>
      </c>
    </row>
    <row r="6" spans="1:36">
      <c r="A6" s="70" t="s">
        <v>41</v>
      </c>
      <c r="B6" s="38"/>
      <c r="C6" s="5"/>
      <c r="D6" s="16"/>
      <c r="E6" s="16"/>
      <c r="F6" s="16"/>
      <c r="G6" s="16"/>
      <c r="H6" s="16"/>
      <c r="I6" s="5"/>
      <c r="J6" s="5"/>
      <c r="K6" s="16"/>
      <c r="L6" s="16"/>
      <c r="M6" s="16"/>
      <c r="N6" s="16"/>
      <c r="O6" s="16"/>
      <c r="P6" s="5"/>
      <c r="Q6" s="5"/>
      <c r="R6" s="16"/>
      <c r="S6" s="16"/>
      <c r="T6" s="16"/>
      <c r="U6" s="16"/>
      <c r="V6" s="16"/>
      <c r="W6" s="5"/>
      <c r="X6" s="5"/>
      <c r="Y6" s="16"/>
      <c r="Z6" s="16"/>
      <c r="AA6" s="16"/>
      <c r="AB6" s="16"/>
      <c r="AC6" s="16"/>
      <c r="AD6" s="5"/>
      <c r="AE6" s="64"/>
      <c r="AF6" s="61">
        <f t="shared" si="0"/>
        <v>0</v>
      </c>
      <c r="AG6" s="62">
        <f t="shared" si="1"/>
        <v>0</v>
      </c>
      <c r="AH6" s="48">
        <f t="shared" si="2"/>
        <v>0</v>
      </c>
      <c r="AI6" s="69">
        <f t="shared" si="3"/>
        <v>0</v>
      </c>
      <c r="AJ6" s="49">
        <f>AI6+'Mai 24'!AM6</f>
        <v>17</v>
      </c>
    </row>
    <row r="7" spans="1:36">
      <c r="A7" s="71" t="s">
        <v>25</v>
      </c>
      <c r="B7" s="38"/>
      <c r="C7" s="5"/>
      <c r="D7" s="16"/>
      <c r="E7" s="16"/>
      <c r="F7" s="16"/>
      <c r="G7" s="16"/>
      <c r="H7" s="16"/>
      <c r="I7" s="5"/>
      <c r="J7" s="5"/>
      <c r="K7" s="16"/>
      <c r="L7" s="16"/>
      <c r="M7" s="16"/>
      <c r="N7" s="16"/>
      <c r="O7" s="16"/>
      <c r="P7" s="5"/>
      <c r="Q7" s="5"/>
      <c r="R7" s="16"/>
      <c r="S7" s="16"/>
      <c r="T7" s="16"/>
      <c r="U7" s="16"/>
      <c r="V7" s="16"/>
      <c r="W7" s="5"/>
      <c r="X7" s="5"/>
      <c r="Y7" s="16"/>
      <c r="Z7" s="16"/>
      <c r="AA7" s="16"/>
      <c r="AB7" s="16"/>
      <c r="AC7" s="16"/>
      <c r="AD7" s="5"/>
      <c r="AE7" s="64"/>
      <c r="AF7" s="61">
        <f t="shared" si="0"/>
        <v>0</v>
      </c>
      <c r="AG7" s="62">
        <f t="shared" si="1"/>
        <v>0</v>
      </c>
      <c r="AH7" s="48">
        <f t="shared" si="2"/>
        <v>0</v>
      </c>
      <c r="AI7" s="69">
        <f t="shared" si="3"/>
        <v>0</v>
      </c>
      <c r="AJ7" s="49">
        <f>AI7+'Mai 24'!AM7</f>
        <v>18</v>
      </c>
    </row>
    <row r="8" spans="1:36">
      <c r="A8" s="70" t="s">
        <v>101</v>
      </c>
      <c r="B8" s="38"/>
      <c r="C8" s="5"/>
      <c r="D8" s="16"/>
      <c r="E8" s="16"/>
      <c r="F8" s="16"/>
      <c r="G8" s="16"/>
      <c r="H8" s="16"/>
      <c r="I8" s="5"/>
      <c r="J8" s="5"/>
      <c r="K8" s="16"/>
      <c r="L8" s="16"/>
      <c r="M8" s="16"/>
      <c r="N8" s="16"/>
      <c r="O8" s="16"/>
      <c r="P8" s="5"/>
      <c r="Q8" s="5"/>
      <c r="R8" s="16"/>
      <c r="S8" s="16"/>
      <c r="T8" s="16"/>
      <c r="U8" s="16"/>
      <c r="V8" s="16"/>
      <c r="W8" s="5"/>
      <c r="X8" s="5"/>
      <c r="Y8" s="16"/>
      <c r="Z8" s="16"/>
      <c r="AA8" s="16"/>
      <c r="AB8" s="16"/>
      <c r="AC8" s="16"/>
      <c r="AD8" s="5"/>
      <c r="AE8" s="64"/>
      <c r="AF8" s="61">
        <f t="shared" si="0"/>
        <v>0</v>
      </c>
      <c r="AG8" s="62">
        <f t="shared" si="1"/>
        <v>0</v>
      </c>
      <c r="AH8" s="48">
        <f t="shared" si="2"/>
        <v>0</v>
      </c>
      <c r="AI8" s="69">
        <f t="shared" si="3"/>
        <v>0</v>
      </c>
      <c r="AJ8" s="49">
        <f>AI8+'Mai 24'!AM8</f>
        <v>18</v>
      </c>
    </row>
    <row r="9" spans="1:36">
      <c r="A9" s="70" t="s">
        <v>42</v>
      </c>
      <c r="B9" s="38"/>
      <c r="C9" s="5"/>
      <c r="D9" s="16"/>
      <c r="E9" s="16"/>
      <c r="F9" s="16"/>
      <c r="G9" s="16"/>
      <c r="H9" s="16"/>
      <c r="I9" s="5"/>
      <c r="J9" s="5"/>
      <c r="K9" s="16"/>
      <c r="L9" s="16"/>
      <c r="M9" s="16"/>
      <c r="N9" s="16"/>
      <c r="O9" s="16"/>
      <c r="P9" s="5"/>
      <c r="Q9" s="5"/>
      <c r="R9" s="16"/>
      <c r="S9" s="16"/>
      <c r="T9" s="16"/>
      <c r="U9" s="16"/>
      <c r="V9" s="16"/>
      <c r="W9" s="5"/>
      <c r="X9" s="5"/>
      <c r="Y9" s="16"/>
      <c r="Z9" s="16"/>
      <c r="AA9" s="16"/>
      <c r="AB9" s="16"/>
      <c r="AC9" s="16"/>
      <c r="AD9" s="5"/>
      <c r="AE9" s="64"/>
      <c r="AF9" s="61">
        <f t="shared" si="0"/>
        <v>0</v>
      </c>
      <c r="AG9" s="62">
        <f t="shared" si="1"/>
        <v>0</v>
      </c>
      <c r="AH9" s="48">
        <f t="shared" si="2"/>
        <v>0</v>
      </c>
      <c r="AI9" s="69">
        <f t="shared" si="3"/>
        <v>0</v>
      </c>
      <c r="AJ9" s="49">
        <f>AI9+'Mai 24'!AM9</f>
        <v>15</v>
      </c>
    </row>
    <row r="10" spans="1:36">
      <c r="A10" s="70" t="s">
        <v>53</v>
      </c>
      <c r="B10" s="38"/>
      <c r="C10" s="5"/>
      <c r="D10" s="16"/>
      <c r="E10" s="16"/>
      <c r="F10" s="16"/>
      <c r="G10" s="16"/>
      <c r="H10" s="16"/>
      <c r="I10" s="5"/>
      <c r="J10" s="5"/>
      <c r="K10" s="16"/>
      <c r="L10" s="16"/>
      <c r="M10" s="16"/>
      <c r="N10" s="16"/>
      <c r="O10" s="16"/>
      <c r="P10" s="5"/>
      <c r="Q10" s="5"/>
      <c r="R10" s="16"/>
      <c r="S10" s="16"/>
      <c r="T10" s="16"/>
      <c r="U10" s="16"/>
      <c r="V10" s="16"/>
      <c r="W10" s="5"/>
      <c r="X10" s="5"/>
      <c r="Y10" s="16"/>
      <c r="Z10" s="16"/>
      <c r="AA10" s="16"/>
      <c r="AB10" s="16"/>
      <c r="AC10" s="16"/>
      <c r="AD10" s="5"/>
      <c r="AE10" s="64"/>
      <c r="AF10" s="61">
        <f t="shared" si="0"/>
        <v>0</v>
      </c>
      <c r="AG10" s="62">
        <f t="shared" si="1"/>
        <v>0</v>
      </c>
      <c r="AH10" s="48">
        <f t="shared" si="2"/>
        <v>0</v>
      </c>
      <c r="AI10" s="69">
        <f t="shared" si="3"/>
        <v>0</v>
      </c>
      <c r="AJ10" s="49">
        <f>AI10+'Mai 24'!AM10</f>
        <v>15</v>
      </c>
    </row>
    <row r="11" spans="1:36">
      <c r="A11" s="70" t="s">
        <v>39</v>
      </c>
      <c r="B11" s="38"/>
      <c r="C11" s="5"/>
      <c r="D11" s="16"/>
      <c r="E11" s="16"/>
      <c r="F11" s="16"/>
      <c r="G11" s="16"/>
      <c r="H11" s="16"/>
      <c r="I11" s="5"/>
      <c r="J11" s="5"/>
      <c r="K11" s="16"/>
      <c r="L11" s="16"/>
      <c r="M11" s="16"/>
      <c r="N11" s="16"/>
      <c r="O11" s="16"/>
      <c r="P11" s="5"/>
      <c r="Q11" s="5"/>
      <c r="R11" s="16"/>
      <c r="S11" s="16"/>
      <c r="T11" s="16"/>
      <c r="U11" s="16"/>
      <c r="V11" s="16"/>
      <c r="W11" s="5"/>
      <c r="X11" s="5"/>
      <c r="Y11" s="16"/>
      <c r="Z11" s="16"/>
      <c r="AA11" s="16"/>
      <c r="AB11" s="16"/>
      <c r="AC11" s="16"/>
      <c r="AD11" s="5"/>
      <c r="AE11" s="64"/>
      <c r="AF11" s="61">
        <f t="shared" si="0"/>
        <v>0</v>
      </c>
      <c r="AG11" s="62">
        <f t="shared" si="1"/>
        <v>0</v>
      </c>
      <c r="AH11" s="48">
        <f t="shared" si="2"/>
        <v>0</v>
      </c>
      <c r="AI11" s="69">
        <f t="shared" si="3"/>
        <v>0</v>
      </c>
      <c r="AJ11" s="49">
        <f>AI11+'Mai 24'!AM11</f>
        <v>15</v>
      </c>
    </row>
    <row r="12" spans="1:36">
      <c r="A12" s="70" t="s">
        <v>38</v>
      </c>
      <c r="B12" s="38"/>
      <c r="C12" s="5"/>
      <c r="D12" s="16"/>
      <c r="E12" s="16"/>
      <c r="F12" s="16"/>
      <c r="G12" s="16"/>
      <c r="H12" s="16"/>
      <c r="I12" s="5"/>
      <c r="J12" s="5"/>
      <c r="K12" s="16"/>
      <c r="L12" s="16"/>
      <c r="M12" s="16"/>
      <c r="N12" s="16"/>
      <c r="O12" s="16"/>
      <c r="P12" s="5"/>
      <c r="Q12" s="5"/>
      <c r="R12" s="16"/>
      <c r="S12" s="16"/>
      <c r="T12" s="16"/>
      <c r="U12" s="16"/>
      <c r="V12" s="16"/>
      <c r="W12" s="5"/>
      <c r="X12" s="5"/>
      <c r="Y12" s="16"/>
      <c r="Z12" s="16"/>
      <c r="AA12" s="16"/>
      <c r="AB12" s="16"/>
      <c r="AC12" s="16"/>
      <c r="AD12" s="5"/>
      <c r="AE12" s="64"/>
      <c r="AF12" s="61">
        <f t="shared" si="0"/>
        <v>0</v>
      </c>
      <c r="AG12" s="62">
        <f t="shared" si="1"/>
        <v>0</v>
      </c>
      <c r="AH12" s="48">
        <f t="shared" si="2"/>
        <v>0</v>
      </c>
      <c r="AI12" s="69">
        <f t="shared" si="3"/>
        <v>0</v>
      </c>
      <c r="AJ12" s="49">
        <f>AI12+'Mai 24'!AM12</f>
        <v>15</v>
      </c>
    </row>
    <row r="13" spans="1:36">
      <c r="A13" s="70" t="s">
        <v>54</v>
      </c>
      <c r="B13" s="38"/>
      <c r="C13" s="5"/>
      <c r="D13" s="16"/>
      <c r="E13" s="16"/>
      <c r="F13" s="16"/>
      <c r="G13" s="16"/>
      <c r="H13" s="16"/>
      <c r="I13" s="5"/>
      <c r="J13" s="5"/>
      <c r="K13" s="16"/>
      <c r="L13" s="16"/>
      <c r="M13" s="16"/>
      <c r="N13" s="16"/>
      <c r="O13" s="16"/>
      <c r="P13" s="5"/>
      <c r="Q13" s="5"/>
      <c r="R13" s="16"/>
      <c r="S13" s="16"/>
      <c r="T13" s="16"/>
      <c r="U13" s="16"/>
      <c r="V13" s="16"/>
      <c r="W13" s="5"/>
      <c r="X13" s="5"/>
      <c r="Y13" s="16"/>
      <c r="Z13" s="16"/>
      <c r="AA13" s="16"/>
      <c r="AB13" s="16"/>
      <c r="AC13" s="16"/>
      <c r="AD13" s="5"/>
      <c r="AE13" s="64"/>
      <c r="AF13" s="61">
        <f t="shared" si="0"/>
        <v>0</v>
      </c>
      <c r="AG13" s="62">
        <f t="shared" si="1"/>
        <v>0</v>
      </c>
      <c r="AH13" s="48">
        <f t="shared" si="2"/>
        <v>0</v>
      </c>
      <c r="AI13" s="69">
        <f t="shared" si="3"/>
        <v>0</v>
      </c>
      <c r="AJ13" s="49">
        <f>AI13+'Mai 24'!AM13</f>
        <v>15</v>
      </c>
    </row>
    <row r="14" spans="1:36">
      <c r="A14" s="71" t="s">
        <v>26</v>
      </c>
      <c r="B14" s="38"/>
      <c r="C14" s="5"/>
      <c r="D14" s="16"/>
      <c r="E14" s="16"/>
      <c r="F14" s="16"/>
      <c r="G14" s="16"/>
      <c r="H14" s="16"/>
      <c r="I14" s="5"/>
      <c r="J14" s="5"/>
      <c r="K14" s="16"/>
      <c r="L14" s="16"/>
      <c r="M14" s="16"/>
      <c r="N14" s="16"/>
      <c r="O14" s="16"/>
      <c r="P14" s="5"/>
      <c r="Q14" s="5"/>
      <c r="R14" s="16"/>
      <c r="S14" s="16"/>
      <c r="T14" s="16"/>
      <c r="U14" s="16"/>
      <c r="V14" s="16"/>
      <c r="W14" s="5"/>
      <c r="X14" s="5"/>
      <c r="Y14" s="16"/>
      <c r="Z14" s="16"/>
      <c r="AA14" s="16"/>
      <c r="AB14" s="16"/>
      <c r="AC14" s="16"/>
      <c r="AD14" s="5"/>
      <c r="AE14" s="64"/>
      <c r="AF14" s="61">
        <f t="shared" si="0"/>
        <v>0</v>
      </c>
      <c r="AG14" s="62">
        <f t="shared" si="1"/>
        <v>0</v>
      </c>
      <c r="AH14" s="48">
        <f t="shared" si="2"/>
        <v>0</v>
      </c>
      <c r="AI14" s="69">
        <f t="shared" si="3"/>
        <v>0</v>
      </c>
      <c r="AJ14" s="49">
        <f>AI14+'Mai 24'!AM14</f>
        <v>15</v>
      </c>
    </row>
    <row r="15" spans="1:36">
      <c r="A15" s="70" t="s">
        <v>78</v>
      </c>
      <c r="B15" s="38"/>
      <c r="C15" s="5"/>
      <c r="D15" s="16"/>
      <c r="E15" s="16"/>
      <c r="F15" s="16"/>
      <c r="G15" s="16"/>
      <c r="H15" s="16"/>
      <c r="I15" s="5"/>
      <c r="J15" s="5"/>
      <c r="K15" s="16"/>
      <c r="L15" s="16"/>
      <c r="M15" s="16"/>
      <c r="N15" s="16"/>
      <c r="O15" s="16"/>
      <c r="P15" s="5"/>
      <c r="Q15" s="5"/>
      <c r="R15" s="16"/>
      <c r="S15" s="16"/>
      <c r="T15" s="16"/>
      <c r="U15" s="16"/>
      <c r="V15" s="16"/>
      <c r="W15" s="5"/>
      <c r="X15" s="5"/>
      <c r="Y15" s="16"/>
      <c r="Z15" s="16"/>
      <c r="AA15" s="16"/>
      <c r="AB15" s="16"/>
      <c r="AC15" s="16"/>
      <c r="AD15" s="5"/>
      <c r="AE15" s="64"/>
      <c r="AF15" s="61">
        <f t="shared" si="0"/>
        <v>0</v>
      </c>
      <c r="AG15" s="62">
        <f t="shared" si="1"/>
        <v>0</v>
      </c>
      <c r="AH15" s="48">
        <f t="shared" si="2"/>
        <v>0</v>
      </c>
      <c r="AI15" s="69">
        <f t="shared" si="3"/>
        <v>0</v>
      </c>
      <c r="AJ15" s="49">
        <f>AI15+'Mai 24'!AM15</f>
        <v>15</v>
      </c>
    </row>
    <row r="16" spans="1:36">
      <c r="A16" s="169" t="s">
        <v>76</v>
      </c>
      <c r="B16" s="38"/>
      <c r="C16" s="5"/>
      <c r="D16" s="16"/>
      <c r="E16" s="16"/>
      <c r="F16" s="16"/>
      <c r="G16" s="16"/>
      <c r="H16" s="16"/>
      <c r="I16" s="5"/>
      <c r="J16" s="5"/>
      <c r="K16" s="16"/>
      <c r="L16" s="16"/>
      <c r="M16" s="16"/>
      <c r="N16" s="16"/>
      <c r="O16" s="16"/>
      <c r="P16" s="5"/>
      <c r="Q16" s="5"/>
      <c r="R16" s="16"/>
      <c r="S16" s="16"/>
      <c r="T16" s="16"/>
      <c r="U16" s="16"/>
      <c r="V16" s="16"/>
      <c r="W16" s="5"/>
      <c r="X16" s="5"/>
      <c r="Y16" s="16"/>
      <c r="Z16" s="16"/>
      <c r="AA16" s="16"/>
      <c r="AB16" s="16"/>
      <c r="AC16" s="16"/>
      <c r="AD16" s="5"/>
      <c r="AE16" s="64"/>
      <c r="AF16" s="61">
        <f t="shared" si="0"/>
        <v>0</v>
      </c>
      <c r="AG16" s="62">
        <f t="shared" si="1"/>
        <v>0</v>
      </c>
      <c r="AH16" s="48">
        <f t="shared" si="2"/>
        <v>0</v>
      </c>
      <c r="AI16" s="69">
        <f t="shared" si="3"/>
        <v>0</v>
      </c>
      <c r="AJ16" s="49">
        <f>AI16+'Mai 24'!AM16</f>
        <v>15</v>
      </c>
    </row>
    <row r="17" spans="1:36">
      <c r="A17" s="70" t="s">
        <v>55</v>
      </c>
      <c r="B17" s="38"/>
      <c r="C17" s="5"/>
      <c r="D17" s="16"/>
      <c r="E17" s="16"/>
      <c r="F17" s="16"/>
      <c r="G17" s="16"/>
      <c r="H17" s="16"/>
      <c r="I17" s="5"/>
      <c r="J17" s="5"/>
      <c r="K17" s="16"/>
      <c r="L17" s="16"/>
      <c r="M17" s="16"/>
      <c r="N17" s="16"/>
      <c r="O17" s="16"/>
      <c r="P17" s="5"/>
      <c r="Q17" s="5"/>
      <c r="R17" s="16"/>
      <c r="S17" s="16"/>
      <c r="T17" s="16"/>
      <c r="U17" s="16"/>
      <c r="V17" s="16"/>
      <c r="W17" s="5"/>
      <c r="X17" s="5"/>
      <c r="Y17" s="16"/>
      <c r="Z17" s="16"/>
      <c r="AA17" s="16"/>
      <c r="AB17" s="16"/>
      <c r="AC17" s="16"/>
      <c r="AD17" s="5"/>
      <c r="AE17" s="64"/>
      <c r="AF17" s="61">
        <f t="shared" si="0"/>
        <v>0</v>
      </c>
      <c r="AG17" s="62">
        <f t="shared" si="1"/>
        <v>0</v>
      </c>
      <c r="AH17" s="48">
        <f t="shared" si="2"/>
        <v>0</v>
      </c>
      <c r="AI17" s="69">
        <f t="shared" si="3"/>
        <v>0</v>
      </c>
      <c r="AJ17" s="49">
        <f>AI17+'Mai 24'!AM17</f>
        <v>15</v>
      </c>
    </row>
    <row r="18" spans="1:36">
      <c r="A18" s="70" t="s">
        <v>92</v>
      </c>
      <c r="B18" s="38"/>
      <c r="C18" s="5"/>
      <c r="D18" s="16"/>
      <c r="E18" s="16"/>
      <c r="F18" s="16"/>
      <c r="G18" s="16"/>
      <c r="H18" s="16"/>
      <c r="I18" s="5"/>
      <c r="J18" s="5"/>
      <c r="K18" s="16"/>
      <c r="L18" s="16"/>
      <c r="M18" s="16"/>
      <c r="N18" s="16"/>
      <c r="O18" s="16"/>
      <c r="P18" s="5"/>
      <c r="Q18" s="5"/>
      <c r="R18" s="16"/>
      <c r="S18" s="16"/>
      <c r="T18" s="16"/>
      <c r="U18" s="16"/>
      <c r="V18" s="16"/>
      <c r="W18" s="5"/>
      <c r="X18" s="5"/>
      <c r="Y18" s="16"/>
      <c r="Z18" s="16"/>
      <c r="AA18" s="16"/>
      <c r="AB18" s="16"/>
      <c r="AC18" s="16"/>
      <c r="AD18" s="5"/>
      <c r="AE18" s="64"/>
      <c r="AF18" s="61">
        <f t="shared" si="0"/>
        <v>0</v>
      </c>
      <c r="AG18" s="62">
        <f t="shared" si="1"/>
        <v>0</v>
      </c>
      <c r="AH18" s="48">
        <f t="shared" si="2"/>
        <v>0</v>
      </c>
      <c r="AI18" s="69">
        <f t="shared" si="3"/>
        <v>0</v>
      </c>
      <c r="AJ18" s="49">
        <f>AI18+'Mai 24'!AM18</f>
        <v>11</v>
      </c>
    </row>
    <row r="19" spans="1:36">
      <c r="A19" s="71" t="s">
        <v>27</v>
      </c>
      <c r="B19" s="38"/>
      <c r="C19" s="5"/>
      <c r="D19" s="16"/>
      <c r="E19" s="16"/>
      <c r="F19" s="16"/>
      <c r="G19" s="16"/>
      <c r="H19" s="16"/>
      <c r="I19" s="5"/>
      <c r="J19" s="5"/>
      <c r="K19" s="16"/>
      <c r="L19" s="16"/>
      <c r="M19" s="16"/>
      <c r="N19" s="16"/>
      <c r="O19" s="16"/>
      <c r="P19" s="5"/>
      <c r="Q19" s="5"/>
      <c r="R19" s="16"/>
      <c r="S19" s="16"/>
      <c r="T19" s="16"/>
      <c r="U19" s="16"/>
      <c r="V19" s="16"/>
      <c r="W19" s="5"/>
      <c r="X19" s="5"/>
      <c r="Y19" s="16"/>
      <c r="Z19" s="16"/>
      <c r="AA19" s="16"/>
      <c r="AB19" s="16"/>
      <c r="AC19" s="16"/>
      <c r="AD19" s="5"/>
      <c r="AE19" s="64"/>
      <c r="AF19" s="61">
        <f t="shared" si="0"/>
        <v>0</v>
      </c>
      <c r="AG19" s="62">
        <f t="shared" si="1"/>
        <v>0</v>
      </c>
      <c r="AH19" s="48">
        <f t="shared" si="2"/>
        <v>0</v>
      </c>
      <c r="AI19" s="69">
        <f t="shared" si="3"/>
        <v>0</v>
      </c>
      <c r="AJ19" s="49">
        <f>AI19+'Mai 24'!AM19</f>
        <v>14</v>
      </c>
    </row>
    <row r="20" spans="1:36">
      <c r="A20" s="71" t="s">
        <v>28</v>
      </c>
      <c r="B20" s="38"/>
      <c r="C20" s="5"/>
      <c r="D20" s="16"/>
      <c r="E20" s="16"/>
      <c r="F20" s="16"/>
      <c r="G20" s="16"/>
      <c r="H20" s="16"/>
      <c r="I20" s="5"/>
      <c r="J20" s="5"/>
      <c r="K20" s="16"/>
      <c r="L20" s="16"/>
      <c r="M20" s="16"/>
      <c r="N20" s="16"/>
      <c r="O20" s="16"/>
      <c r="P20" s="5"/>
      <c r="Q20" s="5"/>
      <c r="R20" s="16"/>
      <c r="S20" s="16"/>
      <c r="T20" s="16"/>
      <c r="U20" s="16"/>
      <c r="V20" s="16"/>
      <c r="W20" s="5"/>
      <c r="X20" s="5"/>
      <c r="Y20" s="16"/>
      <c r="Z20" s="16"/>
      <c r="AA20" s="16"/>
      <c r="AB20" s="16"/>
      <c r="AC20" s="16"/>
      <c r="AD20" s="5"/>
      <c r="AE20" s="64"/>
      <c r="AF20" s="61">
        <f t="shared" si="0"/>
        <v>0</v>
      </c>
      <c r="AG20" s="62">
        <f t="shared" si="1"/>
        <v>0</v>
      </c>
      <c r="AH20" s="48">
        <f t="shared" si="2"/>
        <v>0</v>
      </c>
      <c r="AI20" s="69">
        <f t="shared" si="3"/>
        <v>0</v>
      </c>
      <c r="AJ20" s="49">
        <f>AI20+'Mai 24'!AM20</f>
        <v>15</v>
      </c>
    </row>
    <row r="21" spans="1:36">
      <c r="A21" s="70" t="s">
        <v>91</v>
      </c>
      <c r="B21" s="38"/>
      <c r="C21" s="5"/>
      <c r="D21" s="16"/>
      <c r="E21" s="16"/>
      <c r="F21" s="16"/>
      <c r="G21" s="16"/>
      <c r="H21" s="16"/>
      <c r="I21" s="5"/>
      <c r="J21" s="5"/>
      <c r="K21" s="16"/>
      <c r="L21" s="16"/>
      <c r="M21" s="16"/>
      <c r="N21" s="16"/>
      <c r="O21" s="16"/>
      <c r="P21" s="5"/>
      <c r="Q21" s="5"/>
      <c r="R21" s="16"/>
      <c r="S21" s="16"/>
      <c r="T21" s="16"/>
      <c r="U21" s="16"/>
      <c r="V21" s="16"/>
      <c r="W21" s="5"/>
      <c r="X21" s="5"/>
      <c r="Y21" s="16"/>
      <c r="Z21" s="16"/>
      <c r="AA21" s="16"/>
      <c r="AB21" s="16"/>
      <c r="AC21" s="16"/>
      <c r="AD21" s="5"/>
      <c r="AE21" s="64"/>
      <c r="AF21" s="61">
        <f t="shared" si="0"/>
        <v>0</v>
      </c>
      <c r="AG21" s="62">
        <f t="shared" si="1"/>
        <v>0</v>
      </c>
      <c r="AH21" s="48">
        <f t="shared" si="2"/>
        <v>0</v>
      </c>
      <c r="AI21" s="69">
        <f t="shared" si="3"/>
        <v>0</v>
      </c>
      <c r="AJ21" s="49">
        <f>AI21+'Mai 24'!AM21</f>
        <v>13</v>
      </c>
    </row>
    <row r="22" spans="1:36">
      <c r="A22" s="70" t="s">
        <v>81</v>
      </c>
      <c r="B22" s="38"/>
      <c r="C22" s="5"/>
      <c r="D22" s="16"/>
      <c r="E22" s="16"/>
      <c r="F22" s="16"/>
      <c r="G22" s="16"/>
      <c r="H22" s="16"/>
      <c r="I22" s="5"/>
      <c r="J22" s="5"/>
      <c r="K22" s="16"/>
      <c r="L22" s="16"/>
      <c r="M22" s="16"/>
      <c r="N22" s="16"/>
      <c r="O22" s="16"/>
      <c r="P22" s="5"/>
      <c r="Q22" s="5"/>
      <c r="R22" s="16"/>
      <c r="S22" s="16"/>
      <c r="T22" s="16"/>
      <c r="U22" s="16"/>
      <c r="V22" s="16"/>
      <c r="W22" s="5"/>
      <c r="X22" s="5"/>
      <c r="Y22" s="16"/>
      <c r="Z22" s="16"/>
      <c r="AA22" s="16"/>
      <c r="AB22" s="16"/>
      <c r="AC22" s="16"/>
      <c r="AD22" s="5"/>
      <c r="AE22" s="64"/>
      <c r="AF22" s="61">
        <f t="shared" si="0"/>
        <v>0</v>
      </c>
      <c r="AG22" s="62">
        <f t="shared" si="1"/>
        <v>0</v>
      </c>
      <c r="AH22" s="48">
        <f t="shared" si="2"/>
        <v>0</v>
      </c>
      <c r="AI22" s="69">
        <f t="shared" si="3"/>
        <v>0</v>
      </c>
      <c r="AJ22" s="49">
        <f>AI22+'Mai 24'!AM22</f>
        <v>15</v>
      </c>
    </row>
    <row r="23" spans="1:36">
      <c r="A23" s="70" t="s">
        <v>33</v>
      </c>
      <c r="B23" s="38"/>
      <c r="C23" s="5"/>
      <c r="D23" s="16"/>
      <c r="E23" s="16"/>
      <c r="F23" s="16"/>
      <c r="G23" s="16"/>
      <c r="H23" s="16"/>
      <c r="I23" s="5"/>
      <c r="J23" s="5"/>
      <c r="K23" s="16"/>
      <c r="L23" s="16"/>
      <c r="M23" s="16"/>
      <c r="N23" s="16"/>
      <c r="O23" s="16"/>
      <c r="P23" s="5"/>
      <c r="Q23" s="5"/>
      <c r="R23" s="16"/>
      <c r="S23" s="16"/>
      <c r="T23" s="16"/>
      <c r="U23" s="16"/>
      <c r="V23" s="16"/>
      <c r="W23" s="5"/>
      <c r="X23" s="5"/>
      <c r="Y23" s="16"/>
      <c r="Z23" s="16"/>
      <c r="AA23" s="16"/>
      <c r="AB23" s="16"/>
      <c r="AC23" s="16"/>
      <c r="AD23" s="5"/>
      <c r="AE23" s="64"/>
      <c r="AF23" s="61">
        <f t="shared" si="0"/>
        <v>0</v>
      </c>
      <c r="AG23" s="62">
        <f t="shared" si="1"/>
        <v>0</v>
      </c>
      <c r="AH23" s="48">
        <f t="shared" si="2"/>
        <v>0</v>
      </c>
      <c r="AI23" s="69">
        <f t="shared" si="3"/>
        <v>0</v>
      </c>
      <c r="AJ23" s="49">
        <f>AI23+'Mai 24'!AM23</f>
        <v>15</v>
      </c>
    </row>
    <row r="24" spans="1:36">
      <c r="A24" s="70" t="s">
        <v>88</v>
      </c>
      <c r="B24" s="38"/>
      <c r="C24" s="5"/>
      <c r="D24" s="16"/>
      <c r="E24" s="16"/>
      <c r="F24" s="16"/>
      <c r="G24" s="16"/>
      <c r="H24" s="16"/>
      <c r="I24" s="5"/>
      <c r="J24" s="5"/>
      <c r="K24" s="16"/>
      <c r="L24" s="16"/>
      <c r="M24" s="16"/>
      <c r="N24" s="16"/>
      <c r="O24" s="16"/>
      <c r="P24" s="5"/>
      <c r="Q24" s="5"/>
      <c r="R24" s="16"/>
      <c r="S24" s="16"/>
      <c r="T24" s="16"/>
      <c r="U24" s="16"/>
      <c r="V24" s="16"/>
      <c r="W24" s="5"/>
      <c r="X24" s="5"/>
      <c r="Y24" s="16"/>
      <c r="Z24" s="16"/>
      <c r="AA24" s="16"/>
      <c r="AB24" s="16"/>
      <c r="AC24" s="16"/>
      <c r="AD24" s="5"/>
      <c r="AE24" s="64"/>
      <c r="AF24" s="61">
        <f t="shared" si="0"/>
        <v>0</v>
      </c>
      <c r="AG24" s="62">
        <f t="shared" si="1"/>
        <v>0</v>
      </c>
      <c r="AH24" s="48">
        <f t="shared" si="2"/>
        <v>0</v>
      </c>
      <c r="AI24" s="69">
        <f t="shared" si="3"/>
        <v>0</v>
      </c>
      <c r="AJ24" s="49">
        <f>AI24+'Mai 24'!AM24</f>
        <v>14</v>
      </c>
    </row>
    <row r="25" spans="1:36">
      <c r="A25" s="70" t="s">
        <v>56</v>
      </c>
      <c r="B25" s="38"/>
      <c r="C25" s="5"/>
      <c r="D25" s="16"/>
      <c r="E25" s="16"/>
      <c r="F25" s="16"/>
      <c r="G25" s="16"/>
      <c r="H25" s="16"/>
      <c r="I25" s="5"/>
      <c r="J25" s="5"/>
      <c r="K25" s="16"/>
      <c r="L25" s="16"/>
      <c r="M25" s="16"/>
      <c r="N25" s="16"/>
      <c r="O25" s="16"/>
      <c r="P25" s="5"/>
      <c r="Q25" s="5"/>
      <c r="R25" s="16"/>
      <c r="S25" s="16"/>
      <c r="T25" s="16"/>
      <c r="U25" s="16"/>
      <c r="V25" s="16"/>
      <c r="W25" s="5"/>
      <c r="X25" s="5"/>
      <c r="Y25" s="16"/>
      <c r="Z25" s="16"/>
      <c r="AA25" s="16"/>
      <c r="AB25" s="16"/>
      <c r="AC25" s="16"/>
      <c r="AD25" s="5"/>
      <c r="AE25" s="64"/>
      <c r="AF25" s="61">
        <f t="shared" si="0"/>
        <v>0</v>
      </c>
      <c r="AG25" s="62">
        <f t="shared" si="1"/>
        <v>0</v>
      </c>
      <c r="AH25" s="48">
        <f t="shared" si="2"/>
        <v>0</v>
      </c>
      <c r="AI25" s="69">
        <f t="shared" si="3"/>
        <v>0</v>
      </c>
      <c r="AJ25" s="49">
        <f>AI25+'Mai 24'!AM25</f>
        <v>15</v>
      </c>
    </row>
    <row r="26" spans="1:36">
      <c r="A26" s="70" t="s">
        <v>87</v>
      </c>
      <c r="B26" s="38"/>
      <c r="C26" s="5"/>
      <c r="D26" s="16"/>
      <c r="E26" s="16"/>
      <c r="F26" s="16"/>
      <c r="G26" s="16"/>
      <c r="H26" s="16"/>
      <c r="I26" s="5"/>
      <c r="J26" s="5"/>
      <c r="K26" s="16"/>
      <c r="L26" s="16"/>
      <c r="M26" s="16"/>
      <c r="N26" s="16"/>
      <c r="O26" s="16"/>
      <c r="P26" s="5"/>
      <c r="Q26" s="5"/>
      <c r="R26" s="16"/>
      <c r="S26" s="16"/>
      <c r="T26" s="16"/>
      <c r="U26" s="16"/>
      <c r="V26" s="16"/>
      <c r="W26" s="5"/>
      <c r="X26" s="5"/>
      <c r="Y26" s="16"/>
      <c r="Z26" s="16"/>
      <c r="AA26" s="16"/>
      <c r="AB26" s="16"/>
      <c r="AC26" s="16"/>
      <c r="AD26" s="5"/>
      <c r="AE26" s="64"/>
      <c r="AF26" s="61">
        <f t="shared" si="0"/>
        <v>0</v>
      </c>
      <c r="AG26" s="62">
        <f t="shared" si="1"/>
        <v>0</v>
      </c>
      <c r="AH26" s="48">
        <f t="shared" si="2"/>
        <v>0</v>
      </c>
      <c r="AI26" s="69">
        <f t="shared" si="3"/>
        <v>0</v>
      </c>
      <c r="AJ26" s="49">
        <f>AI26+'Mai 24'!AM26</f>
        <v>13</v>
      </c>
    </row>
    <row r="27" spans="1:36">
      <c r="A27" s="70" t="s">
        <v>74</v>
      </c>
      <c r="B27" s="38"/>
      <c r="C27" s="5"/>
      <c r="D27" s="16"/>
      <c r="E27" s="16"/>
      <c r="F27" s="16"/>
      <c r="G27" s="16"/>
      <c r="H27" s="16"/>
      <c r="I27" s="5"/>
      <c r="J27" s="5"/>
      <c r="K27" s="16"/>
      <c r="L27" s="16"/>
      <c r="M27" s="16"/>
      <c r="N27" s="16"/>
      <c r="O27" s="16"/>
      <c r="P27" s="5"/>
      <c r="Q27" s="5"/>
      <c r="R27" s="16"/>
      <c r="S27" s="16"/>
      <c r="T27" s="16"/>
      <c r="U27" s="16"/>
      <c r="V27" s="16"/>
      <c r="W27" s="5"/>
      <c r="X27" s="5"/>
      <c r="Y27" s="16"/>
      <c r="Z27" s="16"/>
      <c r="AA27" s="16"/>
      <c r="AB27" s="16"/>
      <c r="AC27" s="16"/>
      <c r="AD27" s="5"/>
      <c r="AE27" s="64"/>
      <c r="AF27" s="61">
        <f t="shared" si="0"/>
        <v>0</v>
      </c>
      <c r="AG27" s="62">
        <f t="shared" si="1"/>
        <v>0</v>
      </c>
      <c r="AH27" s="48">
        <f t="shared" si="2"/>
        <v>0</v>
      </c>
      <c r="AI27" s="69">
        <f t="shared" si="3"/>
        <v>0</v>
      </c>
      <c r="AJ27" s="49">
        <f>AI27+'Mai 24'!AM27</f>
        <v>15</v>
      </c>
    </row>
    <row r="28" spans="1:36">
      <c r="A28" s="70" t="s">
        <v>57</v>
      </c>
      <c r="B28" s="38"/>
      <c r="C28" s="5"/>
      <c r="D28" s="16"/>
      <c r="E28" s="16"/>
      <c r="F28" s="16"/>
      <c r="G28" s="16"/>
      <c r="H28" s="16"/>
      <c r="I28" s="5"/>
      <c r="J28" s="5"/>
      <c r="K28" s="16"/>
      <c r="L28" s="16"/>
      <c r="M28" s="16"/>
      <c r="N28" s="16"/>
      <c r="O28" s="16"/>
      <c r="P28" s="5"/>
      <c r="Q28" s="5"/>
      <c r="R28" s="16"/>
      <c r="S28" s="16"/>
      <c r="T28" s="16"/>
      <c r="U28" s="16"/>
      <c r="V28" s="16"/>
      <c r="W28" s="5"/>
      <c r="X28" s="5"/>
      <c r="Y28" s="16"/>
      <c r="Z28" s="16"/>
      <c r="AA28" s="16"/>
      <c r="AB28" s="16"/>
      <c r="AC28" s="16"/>
      <c r="AD28" s="5"/>
      <c r="AE28" s="64"/>
      <c r="AF28" s="61">
        <f t="shared" si="0"/>
        <v>0</v>
      </c>
      <c r="AG28" s="62">
        <f t="shared" si="1"/>
        <v>0</v>
      </c>
      <c r="AH28" s="48">
        <f t="shared" si="2"/>
        <v>0</v>
      </c>
      <c r="AI28" s="69">
        <f t="shared" si="3"/>
        <v>0</v>
      </c>
      <c r="AJ28" s="49">
        <f>AI28+'Mai 24'!AM28</f>
        <v>15</v>
      </c>
    </row>
    <row r="29" spans="1:36" ht="13.5" customHeight="1">
      <c r="A29" s="71" t="s">
        <v>29</v>
      </c>
      <c r="B29" s="38"/>
      <c r="C29" s="5"/>
      <c r="D29" s="16"/>
      <c r="E29" s="16"/>
      <c r="F29" s="16"/>
      <c r="G29" s="16"/>
      <c r="H29" s="16"/>
      <c r="I29" s="5"/>
      <c r="J29" s="5"/>
      <c r="K29" s="16"/>
      <c r="L29" s="16"/>
      <c r="M29" s="16"/>
      <c r="N29" s="16"/>
      <c r="O29" s="16"/>
      <c r="P29" s="5"/>
      <c r="Q29" s="5"/>
      <c r="R29" s="16"/>
      <c r="S29" s="16"/>
      <c r="T29" s="16"/>
      <c r="U29" s="16"/>
      <c r="V29" s="16"/>
      <c r="W29" s="5"/>
      <c r="X29" s="5"/>
      <c r="Y29" s="16"/>
      <c r="Z29" s="16"/>
      <c r="AA29" s="16"/>
      <c r="AB29" s="16"/>
      <c r="AC29" s="16"/>
      <c r="AD29" s="5"/>
      <c r="AE29" s="64"/>
      <c r="AF29" s="61">
        <f t="shared" si="0"/>
        <v>0</v>
      </c>
      <c r="AG29" s="62">
        <f t="shared" si="1"/>
        <v>0</v>
      </c>
      <c r="AH29" s="48">
        <f t="shared" si="2"/>
        <v>0</v>
      </c>
      <c r="AI29" s="69">
        <f t="shared" si="3"/>
        <v>0</v>
      </c>
      <c r="AJ29" s="49">
        <f>AI29+'Mai 24'!AM29</f>
        <v>15</v>
      </c>
    </row>
    <row r="30" spans="1:36">
      <c r="A30" s="70" t="s">
        <v>93</v>
      </c>
      <c r="B30" s="38"/>
      <c r="C30" s="5"/>
      <c r="D30" s="16"/>
      <c r="E30" s="16"/>
      <c r="F30" s="16"/>
      <c r="G30" s="16"/>
      <c r="H30" s="16"/>
      <c r="I30" s="5"/>
      <c r="J30" s="5"/>
      <c r="K30" s="16"/>
      <c r="L30" s="16"/>
      <c r="M30" s="16"/>
      <c r="N30" s="16"/>
      <c r="O30" s="16"/>
      <c r="P30" s="5"/>
      <c r="Q30" s="5"/>
      <c r="R30" s="16"/>
      <c r="S30" s="16"/>
      <c r="T30" s="16"/>
      <c r="U30" s="16"/>
      <c r="V30" s="16"/>
      <c r="W30" s="5"/>
      <c r="X30" s="5"/>
      <c r="Y30" s="16"/>
      <c r="Z30" s="16"/>
      <c r="AA30" s="16"/>
      <c r="AB30" s="16"/>
      <c r="AC30" s="16"/>
      <c r="AD30" s="5"/>
      <c r="AE30" s="64"/>
      <c r="AF30" s="61">
        <f t="shared" si="0"/>
        <v>0</v>
      </c>
      <c r="AG30" s="62">
        <f t="shared" si="1"/>
        <v>0</v>
      </c>
      <c r="AH30" s="48">
        <f t="shared" si="2"/>
        <v>0</v>
      </c>
      <c r="AI30" s="69">
        <f t="shared" si="3"/>
        <v>0</v>
      </c>
      <c r="AJ30" s="49">
        <f>AI30+'Mai 24'!AM30</f>
        <v>13</v>
      </c>
    </row>
    <row r="31" spans="1:36">
      <c r="A31" s="70" t="s">
        <v>58</v>
      </c>
      <c r="B31" s="38"/>
      <c r="C31" s="5"/>
      <c r="D31" s="16"/>
      <c r="E31" s="16"/>
      <c r="F31" s="16"/>
      <c r="G31" s="16"/>
      <c r="H31" s="16"/>
      <c r="I31" s="5"/>
      <c r="J31" s="5"/>
      <c r="K31" s="16"/>
      <c r="L31" s="16"/>
      <c r="M31" s="16"/>
      <c r="N31" s="16"/>
      <c r="O31" s="16"/>
      <c r="P31" s="5"/>
      <c r="Q31" s="5"/>
      <c r="R31" s="16"/>
      <c r="S31" s="16"/>
      <c r="T31" s="16"/>
      <c r="U31" s="16"/>
      <c r="V31" s="16"/>
      <c r="W31" s="5"/>
      <c r="X31" s="5"/>
      <c r="Y31" s="16"/>
      <c r="Z31" s="16"/>
      <c r="AA31" s="16"/>
      <c r="AB31" s="16"/>
      <c r="AC31" s="16"/>
      <c r="AD31" s="5"/>
      <c r="AE31" s="64"/>
      <c r="AF31" s="61">
        <f t="shared" si="0"/>
        <v>0</v>
      </c>
      <c r="AG31" s="62">
        <f t="shared" si="1"/>
        <v>0</v>
      </c>
      <c r="AH31" s="48">
        <f t="shared" si="2"/>
        <v>0</v>
      </c>
      <c r="AI31" s="69">
        <f t="shared" si="3"/>
        <v>0</v>
      </c>
      <c r="AJ31" s="49">
        <f>AI31+'Mai 24'!AM31</f>
        <v>15</v>
      </c>
    </row>
    <row r="32" spans="1:36">
      <c r="A32" s="71" t="s">
        <v>30</v>
      </c>
      <c r="B32" s="38"/>
      <c r="C32" s="5"/>
      <c r="D32" s="16"/>
      <c r="E32" s="16"/>
      <c r="F32" s="16"/>
      <c r="G32" s="16"/>
      <c r="H32" s="16"/>
      <c r="I32" s="5"/>
      <c r="J32" s="5"/>
      <c r="K32" s="16"/>
      <c r="L32" s="16"/>
      <c r="M32" s="16"/>
      <c r="N32" s="16"/>
      <c r="O32" s="16"/>
      <c r="P32" s="5"/>
      <c r="Q32" s="5"/>
      <c r="R32" s="16"/>
      <c r="S32" s="16"/>
      <c r="T32" s="16"/>
      <c r="U32" s="16"/>
      <c r="V32" s="16"/>
      <c r="W32" s="5"/>
      <c r="X32" s="5"/>
      <c r="Y32" s="16"/>
      <c r="Z32" s="16"/>
      <c r="AA32" s="16"/>
      <c r="AB32" s="16"/>
      <c r="AC32" s="16"/>
      <c r="AD32" s="5"/>
      <c r="AE32" s="64"/>
      <c r="AF32" s="61">
        <f t="shared" si="0"/>
        <v>0</v>
      </c>
      <c r="AG32" s="62">
        <f t="shared" si="1"/>
        <v>0</v>
      </c>
      <c r="AH32" s="48">
        <f t="shared" si="2"/>
        <v>0</v>
      </c>
      <c r="AI32" s="69">
        <f t="shared" si="3"/>
        <v>0</v>
      </c>
      <c r="AJ32" s="49">
        <f>AI32+'Mai 24'!AM32</f>
        <v>15</v>
      </c>
    </row>
    <row r="33" spans="1:36">
      <c r="A33" s="71" t="s">
        <v>31</v>
      </c>
      <c r="B33" s="38"/>
      <c r="C33" s="5"/>
      <c r="D33" s="16"/>
      <c r="E33" s="16"/>
      <c r="F33" s="16"/>
      <c r="G33" s="16"/>
      <c r="H33" s="16"/>
      <c r="I33" s="5"/>
      <c r="J33" s="5"/>
      <c r="K33" s="16"/>
      <c r="L33" s="16"/>
      <c r="M33" s="16"/>
      <c r="N33" s="16"/>
      <c r="O33" s="16"/>
      <c r="P33" s="5"/>
      <c r="Q33" s="5"/>
      <c r="R33" s="16"/>
      <c r="S33" s="16"/>
      <c r="T33" s="16"/>
      <c r="U33" s="16"/>
      <c r="V33" s="16"/>
      <c r="W33" s="5"/>
      <c r="X33" s="5"/>
      <c r="Y33" s="16"/>
      <c r="Z33" s="16"/>
      <c r="AA33" s="16"/>
      <c r="AB33" s="16"/>
      <c r="AC33" s="16"/>
      <c r="AD33" s="5"/>
      <c r="AE33" s="64"/>
      <c r="AF33" s="61">
        <f t="shared" si="0"/>
        <v>0</v>
      </c>
      <c r="AG33" s="62">
        <f t="shared" si="1"/>
        <v>0</v>
      </c>
      <c r="AH33" s="48">
        <f t="shared" si="2"/>
        <v>0</v>
      </c>
      <c r="AI33" s="69">
        <f t="shared" si="3"/>
        <v>0</v>
      </c>
      <c r="AJ33" s="49">
        <f>AI33+'Mai 24'!AM33</f>
        <v>15</v>
      </c>
    </row>
    <row r="34" spans="1:36">
      <c r="A34" s="70" t="s">
        <v>11</v>
      </c>
      <c r="B34" s="38"/>
      <c r="C34" s="5"/>
      <c r="D34" s="16"/>
      <c r="E34" s="16"/>
      <c r="F34" s="16"/>
      <c r="G34" s="16"/>
      <c r="H34" s="16"/>
      <c r="I34" s="5"/>
      <c r="J34" s="5"/>
      <c r="K34" s="16"/>
      <c r="L34" s="16"/>
      <c r="M34" s="16"/>
      <c r="N34" s="16"/>
      <c r="O34" s="16"/>
      <c r="P34" s="5"/>
      <c r="Q34" s="5"/>
      <c r="R34" s="16"/>
      <c r="S34" s="16"/>
      <c r="T34" s="16"/>
      <c r="U34" s="16"/>
      <c r="V34" s="16"/>
      <c r="W34" s="5"/>
      <c r="X34" s="5"/>
      <c r="Y34" s="16"/>
      <c r="Z34" s="16"/>
      <c r="AA34" s="16"/>
      <c r="AB34" s="16"/>
      <c r="AC34" s="16"/>
      <c r="AD34" s="5"/>
      <c r="AE34" s="64"/>
      <c r="AF34" s="61">
        <f t="shared" si="0"/>
        <v>0</v>
      </c>
      <c r="AG34" s="62">
        <f t="shared" si="1"/>
        <v>0</v>
      </c>
      <c r="AH34" s="48">
        <f t="shared" si="2"/>
        <v>0</v>
      </c>
      <c r="AI34" s="69">
        <f t="shared" si="3"/>
        <v>0</v>
      </c>
      <c r="AJ34" s="49">
        <f>AI34+'Mai 24'!AM34</f>
        <v>15</v>
      </c>
    </row>
    <row r="35" spans="1:36">
      <c r="A35" s="70" t="s">
        <v>47</v>
      </c>
      <c r="B35" s="111"/>
      <c r="C35" s="5"/>
      <c r="D35" s="16"/>
      <c r="E35" s="16"/>
      <c r="F35" s="16"/>
      <c r="G35" s="16"/>
      <c r="H35" s="16"/>
      <c r="I35" s="5"/>
      <c r="J35" s="5"/>
      <c r="K35" s="16"/>
      <c r="L35" s="16"/>
      <c r="M35" s="16"/>
      <c r="N35" s="16"/>
      <c r="O35" s="16"/>
      <c r="P35" s="5"/>
      <c r="Q35" s="5"/>
      <c r="R35" s="16"/>
      <c r="S35" s="16"/>
      <c r="T35" s="16"/>
      <c r="U35" s="16"/>
      <c r="V35" s="16"/>
      <c r="W35" s="5"/>
      <c r="X35" s="5"/>
      <c r="Y35" s="16"/>
      <c r="Z35" s="16"/>
      <c r="AA35" s="16"/>
      <c r="AB35" s="16"/>
      <c r="AC35" s="16"/>
      <c r="AD35" s="5"/>
      <c r="AE35" s="64"/>
      <c r="AF35" s="61">
        <f t="shared" ref="AF35:AF55" si="4">COUNTIFS(B35:AE35,"9.00")</f>
        <v>0</v>
      </c>
      <c r="AG35" s="62">
        <f t="shared" ref="AG35:AG55" si="5">COUNTIFS(B35:AE35,"10.30")</f>
        <v>0</v>
      </c>
      <c r="AH35" s="48">
        <f t="shared" ref="AH35:AH55" si="6">COUNTIFS(B35:AE35,"18.00")</f>
        <v>0</v>
      </c>
      <c r="AI35" s="69">
        <f t="shared" si="3"/>
        <v>0</v>
      </c>
      <c r="AJ35" s="49">
        <f>AI35+'Mai 24'!AM35</f>
        <v>15</v>
      </c>
    </row>
    <row r="36" spans="1:36">
      <c r="A36" s="70" t="s">
        <v>90</v>
      </c>
      <c r="B36" s="38"/>
      <c r="C36" s="5"/>
      <c r="D36" s="16"/>
      <c r="E36" s="16"/>
      <c r="F36" s="16"/>
      <c r="G36" s="16"/>
      <c r="H36" s="16"/>
      <c r="I36" s="5"/>
      <c r="J36" s="5"/>
      <c r="K36" s="16"/>
      <c r="L36" s="16"/>
      <c r="M36" s="16"/>
      <c r="N36" s="16"/>
      <c r="O36" s="16"/>
      <c r="P36" s="5"/>
      <c r="Q36" s="5"/>
      <c r="R36" s="16"/>
      <c r="S36" s="16"/>
      <c r="T36" s="16"/>
      <c r="U36" s="16"/>
      <c r="V36" s="16"/>
      <c r="W36" s="5"/>
      <c r="X36" s="5"/>
      <c r="Y36" s="16"/>
      <c r="Z36" s="16"/>
      <c r="AA36" s="16"/>
      <c r="AB36" s="16"/>
      <c r="AC36" s="16"/>
      <c r="AD36" s="5"/>
      <c r="AE36" s="64"/>
      <c r="AF36" s="61">
        <f t="shared" si="4"/>
        <v>0</v>
      </c>
      <c r="AG36" s="62">
        <f t="shared" si="5"/>
        <v>0</v>
      </c>
      <c r="AH36" s="48">
        <f t="shared" si="6"/>
        <v>0</v>
      </c>
      <c r="AI36" s="69">
        <f t="shared" si="3"/>
        <v>0</v>
      </c>
      <c r="AJ36" s="49">
        <f>AI36+'Mai 24'!AM36</f>
        <v>14</v>
      </c>
    </row>
    <row r="37" spans="1:36">
      <c r="A37" s="70" t="s">
        <v>75</v>
      </c>
      <c r="B37" s="38"/>
      <c r="C37" s="5"/>
      <c r="D37" s="16"/>
      <c r="E37" s="16"/>
      <c r="F37" s="16"/>
      <c r="G37" s="16"/>
      <c r="H37" s="16"/>
      <c r="I37" s="5"/>
      <c r="J37" s="5"/>
      <c r="K37" s="16"/>
      <c r="L37" s="16"/>
      <c r="M37" s="16"/>
      <c r="N37" s="16"/>
      <c r="O37" s="16"/>
      <c r="P37" s="5"/>
      <c r="Q37" s="5"/>
      <c r="R37" s="16"/>
      <c r="S37" s="16"/>
      <c r="T37" s="16"/>
      <c r="U37" s="16"/>
      <c r="V37" s="16"/>
      <c r="W37" s="5"/>
      <c r="X37" s="5"/>
      <c r="Y37" s="16"/>
      <c r="Z37" s="16"/>
      <c r="AA37" s="16"/>
      <c r="AB37" s="16"/>
      <c r="AC37" s="16"/>
      <c r="AD37" s="5"/>
      <c r="AE37" s="64"/>
      <c r="AF37" s="61">
        <f t="shared" si="4"/>
        <v>0</v>
      </c>
      <c r="AG37" s="62">
        <f t="shared" si="5"/>
        <v>0</v>
      </c>
      <c r="AH37" s="48">
        <f t="shared" si="6"/>
        <v>0</v>
      </c>
      <c r="AI37" s="69">
        <f t="shared" si="3"/>
        <v>0</v>
      </c>
      <c r="AJ37" s="49">
        <f>AI37+'Mai 24'!AM37</f>
        <v>15</v>
      </c>
    </row>
    <row r="38" spans="1:36">
      <c r="A38" s="70" t="s">
        <v>59</v>
      </c>
      <c r="B38" s="38"/>
      <c r="C38" s="5"/>
      <c r="D38" s="16"/>
      <c r="E38" s="16"/>
      <c r="F38" s="16"/>
      <c r="G38" s="16"/>
      <c r="H38" s="16"/>
      <c r="I38" s="5"/>
      <c r="J38" s="5"/>
      <c r="K38" s="16"/>
      <c r="L38" s="16"/>
      <c r="M38" s="16"/>
      <c r="N38" s="16"/>
      <c r="O38" s="16"/>
      <c r="P38" s="5"/>
      <c r="Q38" s="5"/>
      <c r="R38" s="16"/>
      <c r="S38" s="16"/>
      <c r="T38" s="16"/>
      <c r="U38" s="16"/>
      <c r="V38" s="16"/>
      <c r="W38" s="5"/>
      <c r="X38" s="5"/>
      <c r="Y38" s="16"/>
      <c r="Z38" s="16"/>
      <c r="AA38" s="16"/>
      <c r="AB38" s="16"/>
      <c r="AC38" s="16"/>
      <c r="AD38" s="5"/>
      <c r="AE38" s="64"/>
      <c r="AF38" s="61">
        <f t="shared" si="4"/>
        <v>0</v>
      </c>
      <c r="AG38" s="62">
        <f t="shared" si="5"/>
        <v>0</v>
      </c>
      <c r="AH38" s="48">
        <f t="shared" si="6"/>
        <v>0</v>
      </c>
      <c r="AI38" s="69">
        <f t="shared" si="3"/>
        <v>0</v>
      </c>
      <c r="AJ38" s="49">
        <f>AI38+'Mai 24'!AM38</f>
        <v>15</v>
      </c>
    </row>
    <row r="39" spans="1:36">
      <c r="A39" s="71" t="s">
        <v>32</v>
      </c>
      <c r="B39" s="38"/>
      <c r="C39" s="5"/>
      <c r="D39" s="20"/>
      <c r="E39" s="20"/>
      <c r="F39" s="20"/>
      <c r="G39" s="20"/>
      <c r="H39" s="20"/>
      <c r="I39" s="5"/>
      <c r="J39" s="5"/>
      <c r="K39" s="20"/>
      <c r="L39" s="20"/>
      <c r="M39" s="20"/>
      <c r="N39" s="20"/>
      <c r="O39" s="20"/>
      <c r="P39" s="5"/>
      <c r="Q39" s="5"/>
      <c r="R39" s="20"/>
      <c r="S39" s="20"/>
      <c r="T39" s="20"/>
      <c r="U39" s="20"/>
      <c r="V39" s="20"/>
      <c r="W39" s="5"/>
      <c r="X39" s="5"/>
      <c r="Y39" s="20"/>
      <c r="Z39" s="20"/>
      <c r="AA39" s="20"/>
      <c r="AB39" s="20"/>
      <c r="AC39" s="20"/>
      <c r="AD39" s="5"/>
      <c r="AE39" s="64"/>
      <c r="AF39" s="61">
        <f t="shared" si="4"/>
        <v>0</v>
      </c>
      <c r="AG39" s="62">
        <f t="shared" si="5"/>
        <v>0</v>
      </c>
      <c r="AH39" s="48">
        <f t="shared" si="6"/>
        <v>0</v>
      </c>
      <c r="AI39" s="69">
        <f t="shared" ref="AI39:AI55" si="7">SUM(AF39:AH39)</f>
        <v>0</v>
      </c>
      <c r="AJ39" s="49">
        <f>AI39+'Mai 24'!AM39</f>
        <v>15</v>
      </c>
    </row>
    <row r="40" spans="1:36">
      <c r="A40" s="70" t="s">
        <v>12</v>
      </c>
      <c r="B40" s="38"/>
      <c r="C40" s="5"/>
      <c r="D40" s="20"/>
      <c r="E40" s="20"/>
      <c r="F40" s="20"/>
      <c r="G40" s="20"/>
      <c r="H40" s="20"/>
      <c r="I40" s="5"/>
      <c r="J40" s="5"/>
      <c r="K40" s="20"/>
      <c r="L40" s="20"/>
      <c r="M40" s="20"/>
      <c r="N40" s="20"/>
      <c r="O40" s="20"/>
      <c r="P40" s="5"/>
      <c r="Q40" s="5"/>
      <c r="R40" s="20"/>
      <c r="S40" s="20"/>
      <c r="T40" s="20"/>
      <c r="U40" s="20"/>
      <c r="V40" s="20"/>
      <c r="W40" s="5"/>
      <c r="X40" s="5"/>
      <c r="Y40" s="20"/>
      <c r="Z40" s="20"/>
      <c r="AA40" s="20"/>
      <c r="AB40" s="20"/>
      <c r="AC40" s="20"/>
      <c r="AD40" s="5"/>
      <c r="AE40" s="64"/>
      <c r="AF40" s="61">
        <f t="shared" si="4"/>
        <v>0</v>
      </c>
      <c r="AG40" s="62">
        <f t="shared" si="5"/>
        <v>0</v>
      </c>
      <c r="AH40" s="48">
        <f t="shared" si="6"/>
        <v>0</v>
      </c>
      <c r="AI40" s="69">
        <f t="shared" si="7"/>
        <v>0</v>
      </c>
      <c r="AJ40" s="49">
        <f>AI40+'Mai 24'!AM40</f>
        <v>15</v>
      </c>
    </row>
    <row r="41" spans="1:36">
      <c r="A41" s="70" t="s">
        <v>60</v>
      </c>
      <c r="B41" s="38"/>
      <c r="C41" s="5"/>
      <c r="D41" s="20"/>
      <c r="E41" s="20"/>
      <c r="F41" s="20"/>
      <c r="G41" s="20"/>
      <c r="H41" s="20"/>
      <c r="I41" s="5"/>
      <c r="J41" s="5"/>
      <c r="K41" s="20"/>
      <c r="L41" s="20"/>
      <c r="M41" s="20"/>
      <c r="N41" s="20"/>
      <c r="O41" s="20"/>
      <c r="P41" s="5"/>
      <c r="Q41" s="5"/>
      <c r="R41" s="20"/>
      <c r="S41" s="20"/>
      <c r="T41" s="20"/>
      <c r="U41" s="20"/>
      <c r="V41" s="20"/>
      <c r="W41" s="5"/>
      <c r="X41" s="5"/>
      <c r="Y41" s="20"/>
      <c r="Z41" s="20"/>
      <c r="AA41" s="20"/>
      <c r="AB41" s="20"/>
      <c r="AC41" s="20"/>
      <c r="AD41" s="5"/>
      <c r="AE41" s="64"/>
      <c r="AF41" s="61">
        <f t="shared" si="4"/>
        <v>0</v>
      </c>
      <c r="AG41" s="62">
        <f t="shared" si="5"/>
        <v>0</v>
      </c>
      <c r="AH41" s="48">
        <f t="shared" si="6"/>
        <v>0</v>
      </c>
      <c r="AI41" s="69">
        <f t="shared" si="7"/>
        <v>0</v>
      </c>
      <c r="AJ41" s="49">
        <f>AI41+'Mai 24'!AM41</f>
        <v>15</v>
      </c>
    </row>
    <row r="42" spans="1:36">
      <c r="A42" s="70" t="s">
        <v>40</v>
      </c>
      <c r="B42" s="38"/>
      <c r="C42" s="5"/>
      <c r="D42" s="20"/>
      <c r="E42" s="20"/>
      <c r="F42" s="20"/>
      <c r="G42" s="20"/>
      <c r="H42" s="20"/>
      <c r="I42" s="5"/>
      <c r="J42" s="5"/>
      <c r="K42" s="20"/>
      <c r="L42" s="20"/>
      <c r="M42" s="20"/>
      <c r="N42" s="20"/>
      <c r="O42" s="20"/>
      <c r="P42" s="5"/>
      <c r="Q42" s="5"/>
      <c r="R42" s="20"/>
      <c r="S42" s="20"/>
      <c r="T42" s="20"/>
      <c r="U42" s="20"/>
      <c r="V42" s="20"/>
      <c r="W42" s="5"/>
      <c r="X42" s="5"/>
      <c r="Y42" s="20"/>
      <c r="Z42" s="20"/>
      <c r="AA42" s="20"/>
      <c r="AB42" s="20"/>
      <c r="AC42" s="20"/>
      <c r="AD42" s="5"/>
      <c r="AE42" s="64"/>
      <c r="AF42" s="61">
        <f t="shared" si="4"/>
        <v>0</v>
      </c>
      <c r="AG42" s="62">
        <f t="shared" si="5"/>
        <v>0</v>
      </c>
      <c r="AH42" s="48">
        <f t="shared" si="6"/>
        <v>0</v>
      </c>
      <c r="AI42" s="69">
        <f t="shared" si="7"/>
        <v>0</v>
      </c>
      <c r="AJ42" s="49">
        <f>AI42+'Mai 24'!AM42</f>
        <v>15</v>
      </c>
    </row>
    <row r="43" spans="1:36">
      <c r="A43" s="70" t="s">
        <v>44</v>
      </c>
      <c r="B43" s="38"/>
      <c r="C43" s="5"/>
      <c r="D43" s="20"/>
      <c r="E43" s="20"/>
      <c r="F43" s="20"/>
      <c r="G43" s="20"/>
      <c r="H43" s="20"/>
      <c r="I43" s="5"/>
      <c r="J43" s="5"/>
      <c r="K43" s="20"/>
      <c r="L43" s="20"/>
      <c r="M43" s="20"/>
      <c r="N43" s="20"/>
      <c r="O43" s="20"/>
      <c r="P43" s="5"/>
      <c r="Q43" s="5"/>
      <c r="R43" s="20"/>
      <c r="S43" s="20"/>
      <c r="T43" s="20"/>
      <c r="U43" s="20"/>
      <c r="V43" s="20"/>
      <c r="W43" s="5"/>
      <c r="X43" s="5"/>
      <c r="Y43" s="20"/>
      <c r="Z43" s="20"/>
      <c r="AA43" s="20"/>
      <c r="AB43" s="20"/>
      <c r="AC43" s="20"/>
      <c r="AD43" s="5"/>
      <c r="AE43" s="64"/>
      <c r="AF43" s="61">
        <f t="shared" si="4"/>
        <v>0</v>
      </c>
      <c r="AG43" s="62">
        <f t="shared" si="5"/>
        <v>0</v>
      </c>
      <c r="AH43" s="48">
        <f t="shared" si="6"/>
        <v>0</v>
      </c>
      <c r="AI43" s="69">
        <f t="shared" si="7"/>
        <v>0</v>
      </c>
      <c r="AJ43" s="49">
        <f>AI43+'Mai 24'!AM43</f>
        <v>16</v>
      </c>
    </row>
    <row r="44" spans="1:36">
      <c r="A44" s="70" t="s">
        <v>86</v>
      </c>
      <c r="B44" s="38"/>
      <c r="C44" s="5"/>
      <c r="D44" s="20"/>
      <c r="E44" s="20"/>
      <c r="F44" s="20"/>
      <c r="G44" s="20"/>
      <c r="H44" s="20"/>
      <c r="I44" s="5"/>
      <c r="J44" s="5"/>
      <c r="K44" s="20"/>
      <c r="L44" s="20"/>
      <c r="M44" s="20"/>
      <c r="N44" s="20"/>
      <c r="O44" s="20"/>
      <c r="P44" s="5"/>
      <c r="Q44" s="5"/>
      <c r="R44" s="20"/>
      <c r="S44" s="20"/>
      <c r="T44" s="20"/>
      <c r="U44" s="20"/>
      <c r="V44" s="20"/>
      <c r="W44" s="5"/>
      <c r="X44" s="5"/>
      <c r="Y44" s="20"/>
      <c r="Z44" s="20"/>
      <c r="AA44" s="20"/>
      <c r="AB44" s="20"/>
      <c r="AC44" s="20"/>
      <c r="AD44" s="5"/>
      <c r="AE44" s="64"/>
      <c r="AF44" s="61">
        <f t="shared" si="4"/>
        <v>0</v>
      </c>
      <c r="AG44" s="62">
        <f t="shared" si="5"/>
        <v>0</v>
      </c>
      <c r="AH44" s="48">
        <f t="shared" si="6"/>
        <v>0</v>
      </c>
      <c r="AI44" s="69">
        <f t="shared" si="7"/>
        <v>0</v>
      </c>
      <c r="AJ44" s="49">
        <f>AI44+'Mai 24'!AM44</f>
        <v>14</v>
      </c>
    </row>
    <row r="45" spans="1:36">
      <c r="A45" s="71" t="s">
        <v>65</v>
      </c>
      <c r="B45" s="38"/>
      <c r="C45" s="5"/>
      <c r="D45" s="20"/>
      <c r="E45" s="20"/>
      <c r="F45" s="20"/>
      <c r="G45" s="20"/>
      <c r="H45" s="20"/>
      <c r="I45" s="5"/>
      <c r="J45" s="5"/>
      <c r="K45" s="20"/>
      <c r="L45" s="20"/>
      <c r="M45" s="20"/>
      <c r="N45" s="20"/>
      <c r="O45" s="20"/>
      <c r="P45" s="5"/>
      <c r="Q45" s="5"/>
      <c r="R45" s="20"/>
      <c r="S45" s="20"/>
      <c r="T45" s="20"/>
      <c r="U45" s="20"/>
      <c r="V45" s="20"/>
      <c r="W45" s="5"/>
      <c r="X45" s="5"/>
      <c r="Y45" s="20"/>
      <c r="Z45" s="20"/>
      <c r="AA45" s="20"/>
      <c r="AB45" s="20"/>
      <c r="AC45" s="20"/>
      <c r="AD45" s="5"/>
      <c r="AE45" s="64"/>
      <c r="AF45" s="61">
        <f t="shared" si="4"/>
        <v>0</v>
      </c>
      <c r="AG45" s="62">
        <f t="shared" si="5"/>
        <v>0</v>
      </c>
      <c r="AH45" s="48">
        <f t="shared" si="6"/>
        <v>0</v>
      </c>
      <c r="AI45" s="69">
        <f t="shared" si="7"/>
        <v>0</v>
      </c>
      <c r="AJ45" s="49">
        <f>AI45+'Mai 24'!AM45</f>
        <v>15</v>
      </c>
    </row>
    <row r="46" spans="1:36">
      <c r="A46" s="70" t="s">
        <v>94</v>
      </c>
      <c r="B46" s="38"/>
      <c r="C46" s="5"/>
      <c r="D46" s="20"/>
      <c r="E46" s="20"/>
      <c r="F46" s="20"/>
      <c r="G46" s="20"/>
      <c r="H46" s="20"/>
      <c r="I46" s="5"/>
      <c r="J46" s="5"/>
      <c r="K46" s="20"/>
      <c r="L46" s="20"/>
      <c r="M46" s="20"/>
      <c r="N46" s="20"/>
      <c r="O46" s="20"/>
      <c r="P46" s="5"/>
      <c r="Q46" s="5"/>
      <c r="R46" s="20"/>
      <c r="S46" s="20"/>
      <c r="T46" s="20"/>
      <c r="U46" s="20"/>
      <c r="V46" s="20"/>
      <c r="W46" s="5"/>
      <c r="X46" s="5"/>
      <c r="Y46" s="20"/>
      <c r="Z46" s="20"/>
      <c r="AA46" s="20"/>
      <c r="AB46" s="20"/>
      <c r="AC46" s="20"/>
      <c r="AD46" s="5"/>
      <c r="AE46" s="64"/>
      <c r="AF46" s="61">
        <f t="shared" si="4"/>
        <v>0</v>
      </c>
      <c r="AG46" s="62">
        <f t="shared" si="5"/>
        <v>0</v>
      </c>
      <c r="AH46" s="48">
        <f t="shared" si="6"/>
        <v>0</v>
      </c>
      <c r="AI46" s="69">
        <f t="shared" si="7"/>
        <v>0</v>
      </c>
      <c r="AJ46" s="49">
        <f>AI46+'Mai 24'!AM46</f>
        <v>14</v>
      </c>
    </row>
    <row r="47" spans="1:36">
      <c r="A47" s="70" t="s">
        <v>45</v>
      </c>
      <c r="B47" s="38"/>
      <c r="C47" s="5"/>
      <c r="D47" s="20"/>
      <c r="E47" s="20"/>
      <c r="F47" s="20"/>
      <c r="G47" s="20"/>
      <c r="H47" s="20"/>
      <c r="I47" s="5"/>
      <c r="J47" s="5"/>
      <c r="K47" s="20"/>
      <c r="L47" s="20"/>
      <c r="M47" s="20"/>
      <c r="N47" s="20"/>
      <c r="O47" s="20"/>
      <c r="P47" s="5"/>
      <c r="Q47" s="5"/>
      <c r="R47" s="20"/>
      <c r="S47" s="20"/>
      <c r="T47" s="20"/>
      <c r="U47" s="20"/>
      <c r="V47" s="20"/>
      <c r="W47" s="5"/>
      <c r="X47" s="5"/>
      <c r="Y47" s="20"/>
      <c r="Z47" s="20"/>
      <c r="AA47" s="20"/>
      <c r="AB47" s="20"/>
      <c r="AC47" s="20"/>
      <c r="AD47" s="5"/>
      <c r="AE47" s="64"/>
      <c r="AF47" s="61">
        <f t="shared" si="4"/>
        <v>0</v>
      </c>
      <c r="AG47" s="62">
        <f t="shared" si="5"/>
        <v>0</v>
      </c>
      <c r="AH47" s="48">
        <f t="shared" si="6"/>
        <v>0</v>
      </c>
      <c r="AI47" s="69">
        <f t="shared" si="7"/>
        <v>0</v>
      </c>
      <c r="AJ47" s="49">
        <f>AI47+'Mai 24'!AM47</f>
        <v>14</v>
      </c>
    </row>
    <row r="48" spans="1:36">
      <c r="A48" s="70" t="s">
        <v>95</v>
      </c>
      <c r="B48" s="38"/>
      <c r="C48" s="5"/>
      <c r="D48" s="20"/>
      <c r="E48" s="20"/>
      <c r="F48" s="20"/>
      <c r="G48" s="20"/>
      <c r="H48" s="20"/>
      <c r="I48" s="5"/>
      <c r="J48" s="5"/>
      <c r="K48" s="20"/>
      <c r="L48" s="20"/>
      <c r="M48" s="20"/>
      <c r="N48" s="20"/>
      <c r="O48" s="20"/>
      <c r="P48" s="5"/>
      <c r="Q48" s="5"/>
      <c r="R48" s="20"/>
      <c r="S48" s="20"/>
      <c r="T48" s="20"/>
      <c r="U48" s="20"/>
      <c r="V48" s="20"/>
      <c r="W48" s="5"/>
      <c r="X48" s="5"/>
      <c r="Y48" s="20"/>
      <c r="Z48" s="20"/>
      <c r="AA48" s="20"/>
      <c r="AB48" s="20"/>
      <c r="AC48" s="20"/>
      <c r="AD48" s="5"/>
      <c r="AE48" s="64"/>
      <c r="AF48" s="61">
        <f t="shared" si="4"/>
        <v>0</v>
      </c>
      <c r="AG48" s="62">
        <f t="shared" si="5"/>
        <v>0</v>
      </c>
      <c r="AH48" s="48">
        <f t="shared" si="6"/>
        <v>0</v>
      </c>
      <c r="AI48" s="69">
        <f t="shared" si="7"/>
        <v>0</v>
      </c>
      <c r="AJ48" s="49">
        <f>AI48+'Mai 24'!AM48</f>
        <v>13</v>
      </c>
    </row>
    <row r="49" spans="1:36">
      <c r="A49" s="70" t="s">
        <v>61</v>
      </c>
      <c r="B49" s="38"/>
      <c r="C49" s="5"/>
      <c r="D49" s="20"/>
      <c r="E49" s="20"/>
      <c r="F49" s="20"/>
      <c r="G49" s="20"/>
      <c r="H49" s="20"/>
      <c r="I49" s="5"/>
      <c r="J49" s="5"/>
      <c r="K49" s="20"/>
      <c r="L49" s="20"/>
      <c r="M49" s="20"/>
      <c r="N49" s="20"/>
      <c r="O49" s="20"/>
      <c r="P49" s="5"/>
      <c r="Q49" s="5"/>
      <c r="R49" s="20"/>
      <c r="S49" s="20"/>
      <c r="T49" s="20"/>
      <c r="U49" s="20"/>
      <c r="V49" s="20"/>
      <c r="W49" s="5"/>
      <c r="X49" s="5"/>
      <c r="Y49" s="20"/>
      <c r="Z49" s="20"/>
      <c r="AA49" s="20"/>
      <c r="AB49" s="20"/>
      <c r="AC49" s="20"/>
      <c r="AD49" s="5"/>
      <c r="AE49" s="64"/>
      <c r="AF49" s="61">
        <f t="shared" si="4"/>
        <v>0</v>
      </c>
      <c r="AG49" s="62">
        <f t="shared" si="5"/>
        <v>0</v>
      </c>
      <c r="AH49" s="48">
        <f t="shared" si="6"/>
        <v>0</v>
      </c>
      <c r="AI49" s="69">
        <f t="shared" si="7"/>
        <v>0</v>
      </c>
      <c r="AJ49" s="49">
        <f>AI49+'Mai 24'!AM49</f>
        <v>15</v>
      </c>
    </row>
    <row r="50" spans="1:36">
      <c r="A50" s="70" t="s">
        <v>43</v>
      </c>
      <c r="B50" s="38"/>
      <c r="C50" s="5"/>
      <c r="D50" s="20"/>
      <c r="E50" s="20"/>
      <c r="F50" s="20"/>
      <c r="G50" s="20"/>
      <c r="H50" s="20"/>
      <c r="I50" s="5"/>
      <c r="J50" s="5"/>
      <c r="K50" s="20"/>
      <c r="L50" s="20"/>
      <c r="M50" s="20"/>
      <c r="N50" s="20"/>
      <c r="O50" s="20"/>
      <c r="P50" s="5"/>
      <c r="Q50" s="5"/>
      <c r="R50" s="20"/>
      <c r="S50" s="20"/>
      <c r="T50" s="20"/>
      <c r="U50" s="20"/>
      <c r="V50" s="20"/>
      <c r="W50" s="5"/>
      <c r="X50" s="5"/>
      <c r="Y50" s="20"/>
      <c r="Z50" s="20"/>
      <c r="AA50" s="20"/>
      <c r="AB50" s="20"/>
      <c r="AC50" s="20"/>
      <c r="AD50" s="5"/>
      <c r="AE50" s="64"/>
      <c r="AF50" s="61">
        <f t="shared" si="4"/>
        <v>0</v>
      </c>
      <c r="AG50" s="62">
        <f t="shared" si="5"/>
        <v>0</v>
      </c>
      <c r="AH50" s="48">
        <f t="shared" si="6"/>
        <v>0</v>
      </c>
      <c r="AI50" s="69">
        <f t="shared" si="7"/>
        <v>0</v>
      </c>
      <c r="AJ50" s="49">
        <f>AI50+'Mai 24'!AM50</f>
        <v>15</v>
      </c>
    </row>
    <row r="51" spans="1:36">
      <c r="A51" s="70" t="s">
        <v>79</v>
      </c>
      <c r="B51" s="38"/>
      <c r="C51" s="5"/>
      <c r="D51" s="20"/>
      <c r="E51" s="20"/>
      <c r="F51" s="20"/>
      <c r="G51" s="20"/>
      <c r="H51" s="20"/>
      <c r="I51" s="5"/>
      <c r="J51" s="5"/>
      <c r="K51" s="20"/>
      <c r="L51" s="20"/>
      <c r="M51" s="20"/>
      <c r="N51" s="20"/>
      <c r="O51" s="20"/>
      <c r="P51" s="5"/>
      <c r="Q51" s="5"/>
      <c r="R51" s="20"/>
      <c r="S51" s="20"/>
      <c r="T51" s="20"/>
      <c r="U51" s="20"/>
      <c r="V51" s="20"/>
      <c r="W51" s="5"/>
      <c r="X51" s="5"/>
      <c r="Y51" s="20"/>
      <c r="Z51" s="20"/>
      <c r="AA51" s="20"/>
      <c r="AB51" s="20"/>
      <c r="AC51" s="20"/>
      <c r="AD51" s="5"/>
      <c r="AE51" s="64"/>
      <c r="AF51" s="61">
        <f t="shared" si="4"/>
        <v>0</v>
      </c>
      <c r="AG51" s="62">
        <f t="shared" si="5"/>
        <v>0</v>
      </c>
      <c r="AH51" s="48">
        <f t="shared" si="6"/>
        <v>0</v>
      </c>
      <c r="AI51" s="69">
        <f t="shared" si="7"/>
        <v>0</v>
      </c>
      <c r="AJ51" s="49">
        <f>AI51+'Mai 24'!AM51</f>
        <v>15</v>
      </c>
    </row>
    <row r="52" spans="1:36">
      <c r="A52" s="70" t="s">
        <v>89</v>
      </c>
      <c r="B52" s="38"/>
      <c r="C52" s="5"/>
      <c r="D52" s="20"/>
      <c r="E52" s="20"/>
      <c r="F52" s="20"/>
      <c r="G52" s="20"/>
      <c r="H52" s="20"/>
      <c r="I52" s="5"/>
      <c r="J52" s="5"/>
      <c r="K52" s="20"/>
      <c r="L52" s="20"/>
      <c r="M52" s="20"/>
      <c r="N52" s="20"/>
      <c r="O52" s="20"/>
      <c r="P52" s="5"/>
      <c r="Q52" s="5"/>
      <c r="R52" s="20"/>
      <c r="S52" s="20"/>
      <c r="T52" s="20"/>
      <c r="U52" s="20"/>
      <c r="V52" s="20"/>
      <c r="W52" s="5"/>
      <c r="X52" s="5"/>
      <c r="Y52" s="20"/>
      <c r="Z52" s="20"/>
      <c r="AA52" s="20"/>
      <c r="AB52" s="20"/>
      <c r="AC52" s="20"/>
      <c r="AD52" s="5"/>
      <c r="AE52" s="64"/>
      <c r="AF52" s="61">
        <f t="shared" si="4"/>
        <v>0</v>
      </c>
      <c r="AG52" s="62">
        <f t="shared" si="5"/>
        <v>0</v>
      </c>
      <c r="AH52" s="48">
        <f t="shared" si="6"/>
        <v>0</v>
      </c>
      <c r="AI52" s="69">
        <f t="shared" si="7"/>
        <v>0</v>
      </c>
      <c r="AJ52" s="49">
        <f>AI52+'Mai 24'!AM52</f>
        <v>14</v>
      </c>
    </row>
    <row r="53" spans="1:36">
      <c r="A53" s="70" t="s">
        <v>66</v>
      </c>
      <c r="B53" s="38"/>
      <c r="C53" s="5"/>
      <c r="D53" s="20"/>
      <c r="E53" s="20"/>
      <c r="F53" s="20"/>
      <c r="G53" s="20"/>
      <c r="H53" s="20"/>
      <c r="I53" s="5"/>
      <c r="J53" s="5"/>
      <c r="K53" s="20"/>
      <c r="L53" s="20"/>
      <c r="M53" s="20"/>
      <c r="N53" s="20"/>
      <c r="O53" s="20"/>
      <c r="P53" s="5" t="s">
        <v>80</v>
      </c>
      <c r="Q53" s="5" t="s">
        <v>80</v>
      </c>
      <c r="R53" s="20" t="s">
        <v>80</v>
      </c>
      <c r="S53" s="20" t="s">
        <v>80</v>
      </c>
      <c r="T53" s="20" t="s">
        <v>80</v>
      </c>
      <c r="U53" s="20" t="s">
        <v>80</v>
      </c>
      <c r="V53" s="20" t="s">
        <v>80</v>
      </c>
      <c r="W53" s="5" t="s">
        <v>80</v>
      </c>
      <c r="X53" s="5" t="s">
        <v>80</v>
      </c>
      <c r="Y53" s="20"/>
      <c r="Z53" s="20"/>
      <c r="AA53" s="20"/>
      <c r="AB53" s="20"/>
      <c r="AC53" s="20"/>
      <c r="AD53" s="5"/>
      <c r="AE53" s="64"/>
      <c r="AF53" s="61">
        <f t="shared" si="4"/>
        <v>0</v>
      </c>
      <c r="AG53" s="62">
        <f t="shared" si="5"/>
        <v>0</v>
      </c>
      <c r="AH53" s="48">
        <f t="shared" si="6"/>
        <v>0</v>
      </c>
      <c r="AI53" s="69">
        <f t="shared" si="7"/>
        <v>0</v>
      </c>
      <c r="AJ53" s="49">
        <f>AI53+'Mai 24'!AM53</f>
        <v>15</v>
      </c>
    </row>
    <row r="54" spans="1:36">
      <c r="A54" s="70" t="s">
        <v>62</v>
      </c>
      <c r="B54" s="38"/>
      <c r="C54" s="5"/>
      <c r="D54" s="20"/>
      <c r="E54" s="20"/>
      <c r="F54" s="20"/>
      <c r="G54" s="20"/>
      <c r="H54" s="20"/>
      <c r="I54" s="5"/>
      <c r="J54" s="5"/>
      <c r="K54" s="20"/>
      <c r="L54" s="20"/>
      <c r="M54" s="20"/>
      <c r="N54" s="20"/>
      <c r="O54" s="20"/>
      <c r="P54" s="5"/>
      <c r="Q54" s="5"/>
      <c r="R54" s="20"/>
      <c r="S54" s="20"/>
      <c r="T54" s="20"/>
      <c r="U54" s="20"/>
      <c r="V54" s="20"/>
      <c r="W54" s="5"/>
      <c r="X54" s="5"/>
      <c r="Y54" s="20"/>
      <c r="Z54" s="20"/>
      <c r="AA54" s="20"/>
      <c r="AB54" s="20"/>
      <c r="AC54" s="20"/>
      <c r="AD54" s="5"/>
      <c r="AE54" s="64"/>
      <c r="AF54" s="61">
        <f t="shared" si="4"/>
        <v>0</v>
      </c>
      <c r="AG54" s="62">
        <f t="shared" si="5"/>
        <v>0</v>
      </c>
      <c r="AH54" s="48">
        <f t="shared" si="6"/>
        <v>0</v>
      </c>
      <c r="AI54" s="69">
        <f t="shared" si="7"/>
        <v>0</v>
      </c>
      <c r="AJ54" s="49">
        <f>AI54+'Mai 24'!AM54</f>
        <v>15</v>
      </c>
    </row>
    <row r="55" spans="1:36" ht="16" thickBot="1">
      <c r="A55" s="177" t="s">
        <v>73</v>
      </c>
      <c r="B55" s="182"/>
      <c r="C55" s="184"/>
      <c r="D55" s="183"/>
      <c r="E55" s="183"/>
      <c r="F55" s="183"/>
      <c r="G55" s="183"/>
      <c r="H55" s="183"/>
      <c r="I55" s="184"/>
      <c r="J55" s="184"/>
      <c r="K55" s="183"/>
      <c r="L55" s="183"/>
      <c r="M55" s="183"/>
      <c r="N55" s="183"/>
      <c r="O55" s="183"/>
      <c r="P55" s="184"/>
      <c r="Q55" s="184"/>
      <c r="R55" s="183"/>
      <c r="S55" s="183"/>
      <c r="T55" s="183"/>
      <c r="U55" s="183"/>
      <c r="V55" s="183"/>
      <c r="W55" s="184"/>
      <c r="X55" s="184"/>
      <c r="Y55" s="183"/>
      <c r="Z55" s="183"/>
      <c r="AA55" s="183"/>
      <c r="AB55" s="183"/>
      <c r="AC55" s="183"/>
      <c r="AD55" s="184"/>
      <c r="AE55" s="304"/>
      <c r="AF55" s="58">
        <f t="shared" si="4"/>
        <v>0</v>
      </c>
      <c r="AG55" s="59">
        <f t="shared" si="5"/>
        <v>0</v>
      </c>
      <c r="AH55" s="50">
        <f t="shared" si="6"/>
        <v>0</v>
      </c>
      <c r="AI55" s="326">
        <f t="shared" si="7"/>
        <v>0</v>
      </c>
      <c r="AJ55" s="51">
        <f>AI55+'Mai 24'!AM55</f>
        <v>15</v>
      </c>
    </row>
    <row r="56" spans="1:36">
      <c r="A56" s="274">
        <v>0.375</v>
      </c>
      <c r="B56" s="136"/>
      <c r="C56" s="11">
        <f>COUNTIFS(C3:C55,"9.00")</f>
        <v>0</v>
      </c>
      <c r="D56" s="56"/>
      <c r="E56" s="56"/>
      <c r="F56" s="56"/>
      <c r="G56" s="56"/>
      <c r="H56" s="56"/>
      <c r="I56" s="11"/>
      <c r="J56" s="11">
        <f>COUNTIFS(J3:J55,"9.00")</f>
        <v>0</v>
      </c>
      <c r="K56" s="56"/>
      <c r="L56" s="56"/>
      <c r="M56" s="56"/>
      <c r="N56" s="56"/>
      <c r="O56" s="56"/>
      <c r="P56" s="11"/>
      <c r="Q56" s="11">
        <f>COUNTIFS(Q3:Q55,"9.00")</f>
        <v>0</v>
      </c>
      <c r="R56" s="56"/>
      <c r="S56" s="56"/>
      <c r="T56" s="56"/>
      <c r="U56" s="56"/>
      <c r="V56" s="56"/>
      <c r="W56" s="11"/>
      <c r="X56" s="11">
        <f>COUNTIFS(X3:X55,"9.00")</f>
        <v>0</v>
      </c>
      <c r="Y56" s="56"/>
      <c r="Z56" s="56"/>
      <c r="AA56" s="56"/>
      <c r="AB56" s="137"/>
      <c r="AC56" s="137"/>
      <c r="AD56" s="202"/>
      <c r="AE56" s="322">
        <f>COUNTIFS(AE3:AE55,"9.00")</f>
        <v>0</v>
      </c>
    </row>
    <row r="57" spans="1:36">
      <c r="A57" s="274">
        <v>0.4375</v>
      </c>
      <c r="B57" s="323"/>
      <c r="C57" s="39">
        <f>COUNTIFS(C3:C55,"10.30")</f>
        <v>0</v>
      </c>
      <c r="D57" s="62"/>
      <c r="E57" s="62"/>
      <c r="F57" s="62"/>
      <c r="G57" s="62"/>
      <c r="H57" s="62"/>
      <c r="I57" s="39"/>
      <c r="J57" s="39">
        <f>COUNTIFS(J3:J55,"10.30")</f>
        <v>0</v>
      </c>
      <c r="K57" s="62"/>
      <c r="L57" s="62"/>
      <c r="M57" s="62"/>
      <c r="N57" s="62"/>
      <c r="O57" s="62"/>
      <c r="P57" s="39"/>
      <c r="Q57" s="39">
        <f>COUNTIFS(Q3:Q55,"10.30")</f>
        <v>0</v>
      </c>
      <c r="R57" s="62"/>
      <c r="S57" s="62"/>
      <c r="T57" s="62"/>
      <c r="U57" s="62"/>
      <c r="V57" s="62"/>
      <c r="W57" s="39"/>
      <c r="X57" s="39">
        <f>COUNTIFS(X3:X55,"10.30")</f>
        <v>0</v>
      </c>
      <c r="Y57" s="62"/>
      <c r="Z57" s="62"/>
      <c r="AA57" s="62"/>
      <c r="AB57" s="165"/>
      <c r="AC57" s="165"/>
      <c r="AD57" s="83"/>
      <c r="AE57" s="116">
        <f>COUNTIFS(AE3:AE55,"10.30")</f>
        <v>0</v>
      </c>
    </row>
    <row r="58" spans="1:36" ht="16" thickBot="1">
      <c r="A58" s="274">
        <v>0.75</v>
      </c>
      <c r="B58" s="40">
        <f>COUNTIFS(B3:B55,"18.00")</f>
        <v>0</v>
      </c>
      <c r="C58" s="12">
        <f>COUNTIFS(C3:C55,"18.00")</f>
        <v>0</v>
      </c>
      <c r="D58" s="59"/>
      <c r="E58" s="59"/>
      <c r="F58" s="59"/>
      <c r="G58" s="59"/>
      <c r="H58" s="59"/>
      <c r="I58" s="12">
        <f t="shared" ref="I58:J58" si="8">COUNTIFS(I3:I55,"18.00")</f>
        <v>0</v>
      </c>
      <c r="J58" s="12">
        <f t="shared" si="8"/>
        <v>0</v>
      </c>
      <c r="K58" s="59"/>
      <c r="L58" s="59"/>
      <c r="M58" s="59"/>
      <c r="N58" s="59"/>
      <c r="O58" s="59"/>
      <c r="P58" s="12">
        <f t="shared" ref="P58:Q58" si="9">COUNTIFS(P3:P55,"18.00")</f>
        <v>0</v>
      </c>
      <c r="Q58" s="12">
        <f t="shared" si="9"/>
        <v>0</v>
      </c>
      <c r="R58" s="59"/>
      <c r="S58" s="59"/>
      <c r="T58" s="59"/>
      <c r="U58" s="59"/>
      <c r="V58" s="59"/>
      <c r="W58" s="12">
        <f t="shared" ref="W58:X58" si="10">COUNTIFS(W3:W55,"18.00")</f>
        <v>0</v>
      </c>
      <c r="X58" s="12">
        <f t="shared" si="10"/>
        <v>0</v>
      </c>
      <c r="Y58" s="59"/>
      <c r="Z58" s="59"/>
      <c r="AA58" s="59"/>
      <c r="AB58" s="135"/>
      <c r="AC58" s="135"/>
      <c r="AD58" s="12">
        <f t="shared" ref="AD58:AE58" si="11">COUNTIFS(AD3:AD55,"18.00")</f>
        <v>0</v>
      </c>
      <c r="AE58" s="154">
        <f t="shared" si="11"/>
        <v>0</v>
      </c>
    </row>
    <row r="59" spans="1:36">
      <c r="A59" s="138" t="s">
        <v>99</v>
      </c>
    </row>
    <row r="61" spans="1:36">
      <c r="A61" t="s">
        <v>104</v>
      </c>
    </row>
    <row r="62" spans="1:36">
      <c r="A62" t="s">
        <v>105</v>
      </c>
    </row>
    <row r="63" spans="1:36">
      <c r="A63" s="159" t="s">
        <v>71</v>
      </c>
    </row>
    <row r="65" spans="1:1">
      <c r="A65" t="s">
        <v>72</v>
      </c>
    </row>
  </sheetData>
  <mergeCells count="1">
    <mergeCell ref="A1:A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Oktober 23</vt:lpstr>
      <vt:lpstr>November 23</vt:lpstr>
      <vt:lpstr>Dezember 23</vt:lpstr>
      <vt:lpstr>Jänner 24</vt:lpstr>
      <vt:lpstr>Februar 24</vt:lpstr>
      <vt:lpstr>März 24</vt:lpstr>
      <vt:lpstr>April 24</vt:lpstr>
      <vt:lpstr>Mai 24</vt:lpstr>
      <vt:lpstr>Juni 24</vt:lpstr>
      <vt:lpstr>Juli 24</vt:lpstr>
      <vt:lpstr>August 24</vt:lpstr>
      <vt:lpstr>September 24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Volgger Georg</dc:creator>
  <cp:lastModifiedBy>Volgger Georg</cp:lastModifiedBy>
  <cp:lastPrinted>2022-10-17T08:12:24Z</cp:lastPrinted>
  <dcterms:created xsi:type="dcterms:W3CDTF">2018-06-12T00:46:04Z</dcterms:created>
  <dcterms:modified xsi:type="dcterms:W3CDTF">2024-04-26T06:26:16Z</dcterms:modified>
</cp:coreProperties>
</file>